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45" windowWidth="18555" windowHeight="11655"/>
  </bookViews>
  <sheets>
    <sheet name="第４表の２" sheetId="1" r:id="rId1"/>
  </sheets>
  <calcPr calcId="145621"/>
</workbook>
</file>

<file path=xl/calcChain.xml><?xml version="1.0" encoding="utf-8"?>
<calcChain xmlns="http://schemas.openxmlformats.org/spreadsheetml/2006/main">
  <c r="R57" i="1" l="1"/>
  <c r="L57" i="1"/>
  <c r="H57" i="1"/>
  <c r="R56" i="1"/>
  <c r="D56" i="1"/>
  <c r="O57" i="1" s="1"/>
  <c r="R53" i="1"/>
  <c r="D53" i="1"/>
  <c r="R50" i="1"/>
  <c r="D50" i="1"/>
  <c r="R47" i="1"/>
  <c r="D47" i="1"/>
  <c r="H46" i="1"/>
  <c r="R44" i="1"/>
  <c r="D44" i="1"/>
  <c r="M45" i="1" s="1"/>
  <c r="N42" i="1"/>
  <c r="R41" i="1"/>
  <c r="D41" i="1"/>
  <c r="N40" i="1"/>
  <c r="J40" i="1"/>
  <c r="G39" i="1"/>
  <c r="S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R35" i="1"/>
  <c r="D35" i="1"/>
  <c r="R33" i="1"/>
  <c r="M33" i="1"/>
  <c r="R32" i="1"/>
  <c r="D32" i="1"/>
  <c r="P33" i="1" s="1"/>
  <c r="P31" i="1"/>
  <c r="R30" i="1"/>
  <c r="N30" i="1"/>
  <c r="M30" i="1"/>
  <c r="J30" i="1"/>
  <c r="I30" i="1"/>
  <c r="G30" i="1"/>
  <c r="F30" i="1"/>
  <c r="R29" i="1"/>
  <c r="D29" i="1"/>
  <c r="Q30" i="1" s="1"/>
  <c r="Q28" i="1"/>
  <c r="P27" i="1"/>
  <c r="L27" i="1"/>
  <c r="H27" i="1"/>
  <c r="R26" i="1"/>
  <c r="D26" i="1"/>
  <c r="P24" i="1"/>
  <c r="O24" i="1"/>
  <c r="N24" i="1"/>
  <c r="L24" i="1"/>
  <c r="K24" i="1"/>
  <c r="J24" i="1"/>
  <c r="H24" i="1"/>
  <c r="G24" i="1"/>
  <c r="R23" i="1"/>
  <c r="D23" i="1"/>
  <c r="M24" i="1" s="1"/>
  <c r="N22" i="1"/>
  <c r="M22" i="1"/>
  <c r="J22" i="1"/>
  <c r="F22" i="1"/>
  <c r="E22" i="1"/>
  <c r="S20" i="1"/>
  <c r="Q20" i="1"/>
  <c r="P20" i="1"/>
  <c r="O20" i="1"/>
  <c r="N20" i="1"/>
  <c r="R20" i="1" s="1"/>
  <c r="M20" i="1"/>
  <c r="L20" i="1"/>
  <c r="K20" i="1"/>
  <c r="J20" i="1"/>
  <c r="I20" i="1"/>
  <c r="H20" i="1"/>
  <c r="G20" i="1"/>
  <c r="F20" i="1"/>
  <c r="E20" i="1"/>
  <c r="N19" i="1"/>
  <c r="J19" i="1"/>
  <c r="P18" i="1"/>
  <c r="O18" i="1"/>
  <c r="N18" i="1"/>
  <c r="L18" i="1"/>
  <c r="K18" i="1"/>
  <c r="J18" i="1"/>
  <c r="H18" i="1"/>
  <c r="G18" i="1"/>
  <c r="R17" i="1"/>
  <c r="R18" i="1" s="1"/>
  <c r="D17" i="1"/>
  <c r="Q18" i="1" s="1"/>
  <c r="Q16" i="1"/>
  <c r="N16" i="1"/>
  <c r="J16" i="1"/>
  <c r="F16" i="1"/>
  <c r="O15" i="1"/>
  <c r="L15" i="1"/>
  <c r="G15" i="1"/>
  <c r="R14" i="1"/>
  <c r="D14" i="1"/>
  <c r="N13" i="1"/>
  <c r="J13" i="1"/>
  <c r="F13" i="1"/>
  <c r="R12" i="1"/>
  <c r="Q12" i="1"/>
  <c r="P12" i="1"/>
  <c r="N12" i="1"/>
  <c r="M12" i="1"/>
  <c r="L12" i="1"/>
  <c r="J12" i="1"/>
  <c r="I12" i="1"/>
  <c r="H12" i="1"/>
  <c r="F12" i="1"/>
  <c r="E12" i="1"/>
  <c r="R11" i="1"/>
  <c r="D11" i="1"/>
  <c r="Q8" i="1"/>
  <c r="P8" i="1"/>
  <c r="N8" i="1"/>
  <c r="N25" i="1" s="1"/>
  <c r="M8" i="1"/>
  <c r="M16" i="1" s="1"/>
  <c r="L8" i="1"/>
  <c r="L46" i="1" s="1"/>
  <c r="J8" i="1"/>
  <c r="J34" i="1" s="1"/>
  <c r="I8" i="1"/>
  <c r="H8" i="1"/>
  <c r="H31" i="1" s="1"/>
  <c r="F8" i="1"/>
  <c r="F31" i="1" s="1"/>
  <c r="E8" i="1"/>
  <c r="E13" i="1" s="1"/>
  <c r="I19" i="1" l="1"/>
  <c r="I13" i="1"/>
  <c r="I34" i="1"/>
  <c r="I25" i="1"/>
  <c r="I46" i="1"/>
  <c r="I31" i="1"/>
  <c r="R46" i="1"/>
  <c r="G8" i="1"/>
  <c r="G22" i="1"/>
  <c r="K8" i="1"/>
  <c r="K22" i="1"/>
  <c r="O21" i="1"/>
  <c r="O8" i="1"/>
  <c r="O22" i="1" s="1"/>
  <c r="R27" i="1"/>
  <c r="R28" i="1"/>
  <c r="E28" i="1"/>
  <c r="H40" i="1"/>
  <c r="H39" i="1"/>
  <c r="L40" i="1"/>
  <c r="L39" i="1"/>
  <c r="P40" i="1"/>
  <c r="P39" i="1"/>
  <c r="K39" i="1"/>
  <c r="I45" i="1"/>
  <c r="O40" i="1"/>
  <c r="P28" i="1"/>
  <c r="P16" i="1"/>
  <c r="P19" i="1"/>
  <c r="P13" i="1"/>
  <c r="P25" i="1"/>
  <c r="L58" i="1"/>
  <c r="L28" i="1"/>
  <c r="L16" i="1"/>
  <c r="L19" i="1"/>
  <c r="L13" i="1"/>
  <c r="L25" i="1"/>
  <c r="Q19" i="1"/>
  <c r="Q13" i="1"/>
  <c r="Q46" i="1"/>
  <c r="Q31" i="1"/>
  <c r="H15" i="1"/>
  <c r="H22" i="1"/>
  <c r="L22" i="1"/>
  <c r="P22" i="1"/>
  <c r="I22" i="1"/>
  <c r="Q22" i="1"/>
  <c r="I28" i="1"/>
  <c r="P34" i="1"/>
  <c r="I40" i="1"/>
  <c r="M40" i="1"/>
  <c r="Q40" i="1"/>
  <c r="O39" i="1"/>
  <c r="L43" i="1"/>
  <c r="P46" i="1"/>
  <c r="I58" i="1"/>
  <c r="I16" i="1"/>
  <c r="S8" i="1"/>
  <c r="D8" i="1" s="1"/>
  <c r="P9" i="1" s="1"/>
  <c r="D20" i="1"/>
  <c r="R25" i="1"/>
  <c r="K40" i="1"/>
  <c r="H58" i="1"/>
  <c r="H28" i="1"/>
  <c r="H16" i="1"/>
  <c r="H9" i="1"/>
  <c r="H19" i="1"/>
  <c r="H13" i="1"/>
  <c r="H25" i="1"/>
  <c r="M19" i="1"/>
  <c r="M13" i="1"/>
  <c r="M25" i="1"/>
  <c r="R8" i="1"/>
  <c r="R34" i="1" s="1"/>
  <c r="M46" i="1"/>
  <c r="M34" i="1"/>
  <c r="M31" i="1"/>
  <c r="E9" i="1"/>
  <c r="M9" i="1"/>
  <c r="D13" i="1"/>
  <c r="R15" i="1"/>
  <c r="N15" i="1"/>
  <c r="J15" i="1"/>
  <c r="F15" i="1"/>
  <c r="Q15" i="1"/>
  <c r="M15" i="1"/>
  <c r="I15" i="1"/>
  <c r="P15" i="1"/>
  <c r="K15" i="1"/>
  <c r="M28" i="1"/>
  <c r="L31" i="1"/>
  <c r="J39" i="1"/>
  <c r="N39" i="1"/>
  <c r="D43" i="1"/>
  <c r="P45" i="1"/>
  <c r="L45" i="1"/>
  <c r="H45" i="1"/>
  <c r="D46" i="1"/>
  <c r="O45" i="1"/>
  <c r="K45" i="1"/>
  <c r="G45" i="1"/>
  <c r="N45" i="1"/>
  <c r="J45" i="1"/>
  <c r="Q45" i="1"/>
  <c r="M58" i="1"/>
  <c r="E27" i="1"/>
  <c r="I27" i="1"/>
  <c r="M27" i="1"/>
  <c r="Q27" i="1"/>
  <c r="F28" i="1"/>
  <c r="J28" i="1"/>
  <c r="N28" i="1"/>
  <c r="K30" i="1"/>
  <c r="O30" i="1"/>
  <c r="D31" i="1"/>
  <c r="I33" i="1"/>
  <c r="N33" i="1"/>
  <c r="D34" i="1"/>
  <c r="O42" i="1"/>
  <c r="N43" i="1"/>
  <c r="R45" i="1"/>
  <c r="I57" i="1"/>
  <c r="M57" i="1"/>
  <c r="D58" i="1"/>
  <c r="J58" i="1"/>
  <c r="N58" i="1"/>
  <c r="G12" i="1"/>
  <c r="K12" i="1"/>
  <c r="O12" i="1"/>
  <c r="I18" i="1"/>
  <c r="M18" i="1"/>
  <c r="N21" i="1"/>
  <c r="I24" i="1"/>
  <c r="R24" i="1"/>
  <c r="F27" i="1"/>
  <c r="J27" i="1"/>
  <c r="N27" i="1"/>
  <c r="H30" i="1"/>
  <c r="L30" i="1"/>
  <c r="P30" i="1"/>
  <c r="J31" i="1"/>
  <c r="N31" i="1"/>
  <c r="J33" i="1"/>
  <c r="O33" i="1"/>
  <c r="N34" i="1"/>
  <c r="R38" i="1"/>
  <c r="I39" i="1"/>
  <c r="M39" i="1"/>
  <c r="Q39" i="1"/>
  <c r="R42" i="1"/>
  <c r="J46" i="1"/>
  <c r="N46" i="1"/>
  <c r="J57" i="1"/>
  <c r="N57" i="1"/>
  <c r="J25" i="1"/>
  <c r="G27" i="1"/>
  <c r="K27" i="1"/>
  <c r="O27" i="1"/>
  <c r="K33" i="1"/>
  <c r="L42" i="1"/>
  <c r="G57" i="1"/>
  <c r="K57" i="1"/>
  <c r="D22" i="1" l="1"/>
  <c r="Q21" i="1"/>
  <c r="M21" i="1"/>
  <c r="I21" i="1"/>
  <c r="E21" i="1"/>
  <c r="P21" i="1"/>
  <c r="L21" i="1"/>
  <c r="H21" i="1"/>
  <c r="R22" i="1"/>
  <c r="G46" i="1"/>
  <c r="G31" i="1"/>
  <c r="G58" i="1"/>
  <c r="G28" i="1"/>
  <c r="G16" i="1"/>
  <c r="G9" i="1"/>
  <c r="G19" i="1"/>
  <c r="G25" i="1"/>
  <c r="G13" i="1"/>
  <c r="G40" i="1"/>
  <c r="R43" i="1"/>
  <c r="D25" i="1"/>
  <c r="D19" i="1"/>
  <c r="N9" i="1"/>
  <c r="J9" i="1"/>
  <c r="Q9" i="1"/>
  <c r="F9" i="1"/>
  <c r="R58" i="1"/>
  <c r="L9" i="1"/>
  <c r="R21" i="1"/>
  <c r="K46" i="1"/>
  <c r="K31" i="1"/>
  <c r="K58" i="1"/>
  <c r="K28" i="1"/>
  <c r="K16" i="1"/>
  <c r="K9" i="1"/>
  <c r="K19" i="1"/>
  <c r="K13" i="1"/>
  <c r="K25" i="1"/>
  <c r="K34" i="1"/>
  <c r="G21" i="1"/>
  <c r="D28" i="1"/>
  <c r="D40" i="1"/>
  <c r="R39" i="1"/>
  <c r="R40" i="1"/>
  <c r="R16" i="1"/>
  <c r="R19" i="1"/>
  <c r="R13" i="1"/>
  <c r="R9" i="1"/>
  <c r="F21" i="1"/>
  <c r="R31" i="1"/>
  <c r="O46" i="1"/>
  <c r="O34" i="1"/>
  <c r="O31" i="1"/>
  <c r="O58" i="1"/>
  <c r="O43" i="1"/>
  <c r="O28" i="1"/>
  <c r="O16" i="1"/>
  <c r="O9" i="1"/>
  <c r="O19" i="1"/>
  <c r="O25" i="1"/>
  <c r="O13" i="1"/>
  <c r="K21" i="1"/>
  <c r="I9" i="1"/>
  <c r="J21" i="1"/>
  <c r="D16" i="1"/>
</calcChain>
</file>

<file path=xl/sharedStrings.xml><?xml version="1.0" encoding="utf-8"?>
<sst xmlns="http://schemas.openxmlformats.org/spreadsheetml/2006/main" count="284" uniqueCount="44">
  <si>
    <t>労働災害原因要素の分析</t>
  </si>
  <si>
    <t>平成27年　陸上貨物運送業，港湾荷役業，林業</t>
    <phoneticPr fontId="2"/>
  </si>
  <si>
    <t>傷病の性質別・年齢階層別死傷者数(陸上貨物運送事業)</t>
  </si>
  <si>
    <t>第4表の2 傷病の性質別・年齢階層別死傷者数(陸上貨物運送事業) (平成27年，休業4日以上，単位：人)</t>
    <phoneticPr fontId="2"/>
  </si>
  <si>
    <t>傷病の性質別</t>
    <phoneticPr fontId="2"/>
  </si>
  <si>
    <t>年齢階層別</t>
  </si>
  <si>
    <t>合計</t>
  </si>
  <si>
    <t>17歳以下</t>
  </si>
  <si>
    <t>18歳以上
20歳未満</t>
    <phoneticPr fontId="2"/>
  </si>
  <si>
    <t>20歳以上
25歳未満</t>
    <phoneticPr fontId="2"/>
  </si>
  <si>
    <t>25歳以上
30歳未満</t>
    <phoneticPr fontId="2"/>
  </si>
  <si>
    <t>30歳以上
35歳未満</t>
    <phoneticPr fontId="2"/>
  </si>
  <si>
    <t>35歳以上
40歳未満</t>
    <phoneticPr fontId="2"/>
  </si>
  <si>
    <t>40歳以上
45歳未満</t>
    <phoneticPr fontId="2"/>
  </si>
  <si>
    <t>45歳以上
50歳未満</t>
    <phoneticPr fontId="2"/>
  </si>
  <si>
    <t>50歳以上
55歳未満</t>
    <phoneticPr fontId="2"/>
  </si>
  <si>
    <t>55歳以上
60歳未満</t>
    <phoneticPr fontId="2"/>
  </si>
  <si>
    <t>60歳以上
65歳未満</t>
    <phoneticPr fontId="2"/>
  </si>
  <si>
    <t>65歳以上
70歳未満</t>
    <phoneticPr fontId="2"/>
  </si>
  <si>
    <t>70歳以上</t>
  </si>
  <si>
    <t>50歳
以上計</t>
    <phoneticPr fontId="2"/>
  </si>
  <si>
    <t>分類不能</t>
  </si>
  <si>
    <t>(100)</t>
    <phoneticPr fontId="2"/>
  </si>
  <si>
    <t>(-)</t>
  </si>
  <si>
    <t>((100))</t>
    <phoneticPr fontId="2"/>
  </si>
  <si>
    <t>((100))</t>
  </si>
  <si>
    <t>((-))</t>
  </si>
  <si>
    <t>骨折</t>
  </si>
  <si>
    <t>関節の障害</t>
  </si>
  <si>
    <t>震盪その他の
内部損傷</t>
    <phoneticPr fontId="2"/>
  </si>
  <si>
    <t>創傷</t>
  </si>
  <si>
    <t>切断又は
摘出</t>
    <phoneticPr fontId="2"/>
  </si>
  <si>
    <t>その他の
創傷</t>
    <phoneticPr fontId="2"/>
  </si>
  <si>
    <t>表皮又は
筋肉の損傷</t>
    <phoneticPr fontId="2"/>
  </si>
  <si>
    <t>火傷</t>
  </si>
  <si>
    <t>急性中毒</t>
  </si>
  <si>
    <t>作業環境又は
特定条件による
傷病</t>
    <phoneticPr fontId="2"/>
  </si>
  <si>
    <t>天候、
不良環境等
の作用</t>
    <phoneticPr fontId="2"/>
  </si>
  <si>
    <t>腰痛症</t>
  </si>
  <si>
    <t>窒息</t>
  </si>
  <si>
    <t>電気の作用</t>
  </si>
  <si>
    <t>放射線による
損傷</t>
    <phoneticPr fontId="2"/>
  </si>
  <si>
    <t>その他の傷病
及び分類不能</t>
    <phoneticPr fontId="2"/>
  </si>
  <si>
    <t>( )数字は年齢階層別の割合(％)を、(( ))数字は傷病の性質別の割合(％)を示す。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</si>
</sst>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(#,##0.0\)"/>
    <numFmt numFmtId="177" formatCode="\(\(#,##0.0\)\)"/>
  </numFmts>
  <fonts count="5" x14ac:knownFonts="1">
    <font>
      <sz val="11"/>
      <color theme="1"/>
      <name val="ＭＳ Ｐゴシック"/>
      <family val="2"/>
      <charset val="128"/>
    </font>
    <font>
      <b/>
      <sz val="10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C3D9F6"/>
        <bgColor indexed="64"/>
      </patternFill>
    </fill>
    <fill>
      <patternFill patternType="solid">
        <fgColor rgb="FF8282FF"/>
        <bgColor indexed="64"/>
      </patternFill>
    </fill>
    <fill>
      <patternFill patternType="solid">
        <fgColor rgb="FFD9E8FA"/>
        <bgColor indexed="64"/>
      </patternFill>
    </fill>
  </fills>
  <borders count="19">
    <border>
      <left/>
      <right/>
      <top/>
      <bottom/>
      <diagonal/>
    </border>
    <border>
      <left style="thick">
        <color rgb="FF3E3EFF"/>
      </left>
      <right style="thin">
        <color rgb="FF3E3EFF"/>
      </right>
      <top style="thick">
        <color rgb="FF3E3EFF"/>
      </top>
      <bottom style="thick">
        <color rgb="FF3E3EFF"/>
      </bottom>
      <diagonal/>
    </border>
    <border>
      <left style="thin">
        <color rgb="FF3E3EFF"/>
      </left>
      <right style="thick">
        <color rgb="FF3E3EFF"/>
      </right>
      <top style="thick">
        <color rgb="FF3E3EFF"/>
      </top>
      <bottom style="thick">
        <color rgb="FF3E3EFF"/>
      </bottom>
      <diagonal/>
    </border>
    <border>
      <left/>
      <right style="thin">
        <color rgb="FF3E3EFF"/>
      </right>
      <top style="thick">
        <color rgb="FF3E3EFF"/>
      </top>
      <bottom style="thick">
        <color rgb="FF3E3EFF"/>
      </bottom>
      <diagonal/>
    </border>
    <border>
      <left style="thin">
        <color rgb="FF3E3EFF"/>
      </left>
      <right style="thin">
        <color rgb="FF3E3EFF"/>
      </right>
      <top style="thick">
        <color rgb="FF3E3EFF"/>
      </top>
      <bottom style="thick">
        <color rgb="FF3E3EFF"/>
      </bottom>
      <diagonal/>
    </border>
    <border>
      <left style="thick">
        <color rgb="FF3E3EFF"/>
      </left>
      <right style="thin">
        <color rgb="FF3E3EFF"/>
      </right>
      <top/>
      <bottom style="thin">
        <color rgb="FF3E3EFF"/>
      </bottom>
      <diagonal/>
    </border>
    <border>
      <left style="thin">
        <color rgb="FF3E3EFF"/>
      </left>
      <right style="thick">
        <color rgb="FF3E3EFF"/>
      </right>
      <top/>
      <bottom style="thin">
        <color rgb="FF3E3EFF"/>
      </bottom>
      <diagonal/>
    </border>
    <border>
      <left/>
      <right style="thin">
        <color rgb="FF3E3EFF"/>
      </right>
      <top/>
      <bottom style="thin">
        <color rgb="FF3E3EFF"/>
      </bottom>
      <diagonal/>
    </border>
    <border>
      <left style="thin">
        <color rgb="FF3E3EFF"/>
      </left>
      <right style="thin">
        <color rgb="FF3E3EFF"/>
      </right>
      <top/>
      <bottom style="thin">
        <color rgb="FF3E3EFF"/>
      </bottom>
      <diagonal/>
    </border>
    <border>
      <left style="thick">
        <color rgb="FF3E3EFF"/>
      </left>
      <right style="thin">
        <color rgb="FF3E3EFF"/>
      </right>
      <top style="thin">
        <color rgb="FF3E3EFF"/>
      </top>
      <bottom style="thin">
        <color rgb="FF3E3EFF"/>
      </bottom>
      <diagonal/>
    </border>
    <border>
      <left style="thin">
        <color rgb="FF3E3EFF"/>
      </left>
      <right style="thick">
        <color rgb="FF3E3EFF"/>
      </right>
      <top style="thin">
        <color rgb="FF3E3EFF"/>
      </top>
      <bottom style="thin">
        <color rgb="FF3E3EFF"/>
      </bottom>
      <diagonal/>
    </border>
    <border>
      <left/>
      <right style="thin">
        <color rgb="FF3E3EFF"/>
      </right>
      <top style="thin">
        <color rgb="FF3E3EFF"/>
      </top>
      <bottom style="thin">
        <color rgb="FF3E3EFF"/>
      </bottom>
      <diagonal/>
    </border>
    <border>
      <left style="thin">
        <color rgb="FF3E3EFF"/>
      </left>
      <right style="thin">
        <color rgb="FF3E3EFF"/>
      </right>
      <top style="thin">
        <color rgb="FF3E3EFF"/>
      </top>
      <bottom style="thin">
        <color rgb="FF3E3EFF"/>
      </bottom>
      <diagonal/>
    </border>
    <border>
      <left style="thick">
        <color rgb="FF3E3EFF"/>
      </left>
      <right style="thin">
        <color rgb="FF3E3EFF"/>
      </right>
      <top style="thin">
        <color rgb="FF3E3EFF"/>
      </top>
      <bottom/>
      <diagonal/>
    </border>
    <border>
      <left style="thin">
        <color rgb="FF3E3EFF"/>
      </left>
      <right style="thick">
        <color rgb="FF3E3EFF"/>
      </right>
      <top style="thin">
        <color rgb="FF3E3EFF"/>
      </top>
      <bottom/>
      <diagonal/>
    </border>
    <border>
      <left style="thick">
        <color rgb="FF3E3EFF"/>
      </left>
      <right style="thin">
        <color rgb="FF3E3EFF"/>
      </right>
      <top style="thin">
        <color rgb="FF3E3EFF"/>
      </top>
      <bottom style="thick">
        <color rgb="FF3E3EFF"/>
      </bottom>
      <diagonal/>
    </border>
    <border>
      <left style="thin">
        <color rgb="FF3E3EFF"/>
      </left>
      <right style="thick">
        <color rgb="FF3E3EFF"/>
      </right>
      <top style="thin">
        <color rgb="FF3E3EFF"/>
      </top>
      <bottom style="thick">
        <color rgb="FF3E3EFF"/>
      </bottom>
      <diagonal/>
    </border>
    <border>
      <left/>
      <right style="thin">
        <color rgb="FF3E3EFF"/>
      </right>
      <top style="thin">
        <color rgb="FF3E3EFF"/>
      </top>
      <bottom style="thick">
        <color rgb="FF3E3EFF"/>
      </bottom>
      <diagonal/>
    </border>
    <border>
      <left style="thin">
        <color rgb="FF3E3EFF"/>
      </left>
      <right style="thin">
        <color rgb="FF3E3EFF"/>
      </right>
      <top style="thin">
        <color rgb="FF3E3EFF"/>
      </top>
      <bottom style="thick">
        <color rgb="FF3E3EFF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2" borderId="1" xfId="0" applyFont="1" applyFill="1" applyBorder="1" applyAlignment="1">
      <alignment textRotation="255"/>
    </xf>
    <xf numFmtId="0" fontId="1" fillId="3" borderId="2" xfId="0" applyFont="1" applyFill="1" applyBorder="1" applyAlignment="1">
      <alignment horizontal="right" vertical="top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2" borderId="7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2" borderId="7" xfId="0" applyFont="1" applyFill="1" applyBorder="1">
      <alignment vertical="center"/>
    </xf>
    <xf numFmtId="49" fontId="1" fillId="2" borderId="11" xfId="0" applyNumberFormat="1" applyFont="1" applyFill="1" applyBorder="1" applyAlignment="1">
      <alignment horizontal="right" vertical="center"/>
    </xf>
    <xf numFmtId="176" fontId="3" fillId="2" borderId="12" xfId="0" applyNumberFormat="1" applyFont="1" applyFill="1" applyBorder="1">
      <alignment vertical="center"/>
    </xf>
    <xf numFmtId="176" fontId="3" fillId="2" borderId="10" xfId="0" applyNumberFormat="1" applyFont="1" applyFill="1" applyBorder="1">
      <alignment vertical="center"/>
    </xf>
    <xf numFmtId="176" fontId="3" fillId="2" borderId="11" xfId="0" applyNumberFormat="1" applyFont="1" applyFill="1" applyBorder="1">
      <alignment vertical="center"/>
    </xf>
    <xf numFmtId="176" fontId="3" fillId="2" borderId="10" xfId="0" applyNumberFormat="1" applyFont="1" applyFill="1" applyBorder="1" applyAlignment="1">
      <alignment horizontal="right" vertical="center"/>
    </xf>
    <xf numFmtId="0" fontId="1" fillId="2" borderId="11" xfId="0" applyNumberFormat="1" applyFont="1" applyFill="1" applyBorder="1" applyAlignment="1">
      <alignment horizontal="right" vertical="center"/>
    </xf>
    <xf numFmtId="0" fontId="3" fillId="2" borderId="12" xfId="0" applyNumberFormat="1" applyFont="1" applyFill="1" applyBorder="1" applyAlignment="1">
      <alignment horizontal="right" vertical="center"/>
    </xf>
    <xf numFmtId="0" fontId="3" fillId="2" borderId="10" xfId="0" applyNumberFormat="1" applyFont="1" applyFill="1" applyBorder="1" applyAlignment="1">
      <alignment horizontal="right" vertical="center"/>
    </xf>
    <xf numFmtId="0" fontId="3" fillId="2" borderId="11" xfId="0" applyNumberFormat="1" applyFont="1" applyFill="1" applyBorder="1" applyAlignment="1">
      <alignment horizontal="right" vertical="center"/>
    </xf>
    <xf numFmtId="0" fontId="1" fillId="2" borderId="11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2" borderId="11" xfId="0" applyFont="1" applyFill="1" applyBorder="1">
      <alignment vertical="center"/>
    </xf>
    <xf numFmtId="177" fontId="1" fillId="2" borderId="11" xfId="0" applyNumberFormat="1" applyFont="1" applyFill="1" applyBorder="1">
      <alignment vertical="center"/>
    </xf>
    <xf numFmtId="177" fontId="3" fillId="2" borderId="12" xfId="0" applyNumberFormat="1" applyFont="1" applyFill="1" applyBorder="1">
      <alignment vertical="center"/>
    </xf>
    <xf numFmtId="177" fontId="3" fillId="2" borderId="10" xfId="0" applyNumberFormat="1" applyFont="1" applyFill="1" applyBorder="1">
      <alignment vertical="center"/>
    </xf>
    <xf numFmtId="177" fontId="3" fillId="2" borderId="11" xfId="0" applyNumberFormat="1" applyFont="1" applyFill="1" applyBorder="1">
      <alignment vertical="center"/>
    </xf>
    <xf numFmtId="176" fontId="3" fillId="2" borderId="12" xfId="0" applyNumberFormat="1" applyFont="1" applyFill="1" applyBorder="1" applyAlignment="1">
      <alignment horizontal="right" vertical="center"/>
    </xf>
    <xf numFmtId="177" fontId="3" fillId="2" borderId="12" xfId="0" applyNumberFormat="1" applyFont="1" applyFill="1" applyBorder="1" applyAlignment="1">
      <alignment horizontal="right" vertical="center"/>
    </xf>
    <xf numFmtId="0" fontId="1" fillId="4" borderId="11" xfId="0" applyFont="1" applyFill="1" applyBorder="1">
      <alignment vertical="center"/>
    </xf>
    <xf numFmtId="0" fontId="3" fillId="4" borderId="12" xfId="0" applyFont="1" applyFill="1" applyBorder="1">
      <alignment vertical="center"/>
    </xf>
    <xf numFmtId="0" fontId="3" fillId="4" borderId="10" xfId="0" applyFont="1" applyFill="1" applyBorder="1">
      <alignment vertical="center"/>
    </xf>
    <xf numFmtId="0" fontId="3" fillId="4" borderId="11" xfId="0" applyFont="1" applyFill="1" applyBorder="1">
      <alignment vertical="center"/>
    </xf>
    <xf numFmtId="49" fontId="1" fillId="4" borderId="11" xfId="0" applyNumberFormat="1" applyFont="1" applyFill="1" applyBorder="1" applyAlignment="1">
      <alignment horizontal="right" vertical="center"/>
    </xf>
    <xf numFmtId="176" fontId="3" fillId="4" borderId="12" xfId="0" applyNumberFormat="1" applyFont="1" applyFill="1" applyBorder="1" applyAlignment="1">
      <alignment horizontal="right" vertical="center"/>
    </xf>
    <xf numFmtId="176" fontId="3" fillId="4" borderId="12" xfId="0" applyNumberFormat="1" applyFont="1" applyFill="1" applyBorder="1">
      <alignment vertical="center"/>
    </xf>
    <xf numFmtId="176" fontId="3" fillId="4" borderId="10" xfId="0" applyNumberFormat="1" applyFont="1" applyFill="1" applyBorder="1" applyAlignment="1">
      <alignment horizontal="right" vertical="center"/>
    </xf>
    <xf numFmtId="176" fontId="3" fillId="4" borderId="11" xfId="0" applyNumberFormat="1" applyFont="1" applyFill="1" applyBorder="1">
      <alignment vertical="center"/>
    </xf>
    <xf numFmtId="177" fontId="1" fillId="4" borderId="11" xfId="0" applyNumberFormat="1" applyFont="1" applyFill="1" applyBorder="1">
      <alignment vertical="center"/>
    </xf>
    <xf numFmtId="177" fontId="3" fillId="4" borderId="12" xfId="0" applyNumberFormat="1" applyFont="1" applyFill="1" applyBorder="1" applyAlignment="1">
      <alignment horizontal="right" vertical="center"/>
    </xf>
    <xf numFmtId="177" fontId="3" fillId="4" borderId="12" xfId="0" applyNumberFormat="1" applyFont="1" applyFill="1" applyBorder="1">
      <alignment vertical="center"/>
    </xf>
    <xf numFmtId="177" fontId="3" fillId="4" borderId="10" xfId="0" applyNumberFormat="1" applyFont="1" applyFill="1" applyBorder="1" applyAlignment="1">
      <alignment horizontal="right" vertical="center"/>
    </xf>
    <xf numFmtId="177" fontId="3" fillId="4" borderId="11" xfId="0" applyNumberFormat="1" applyFont="1" applyFill="1" applyBorder="1">
      <alignment vertical="center"/>
    </xf>
    <xf numFmtId="176" fontId="3" fillId="4" borderId="10" xfId="0" applyNumberFormat="1" applyFont="1" applyFill="1" applyBorder="1">
      <alignment vertical="center"/>
    </xf>
    <xf numFmtId="177" fontId="3" fillId="4" borderId="10" xfId="0" applyNumberFormat="1" applyFont="1" applyFill="1" applyBorder="1">
      <alignment vertical="center"/>
    </xf>
    <xf numFmtId="177" fontId="3" fillId="2" borderId="10" xfId="0" applyNumberFormat="1" applyFont="1" applyFill="1" applyBorder="1" applyAlignment="1">
      <alignment horizontal="right" vertical="center"/>
    </xf>
    <xf numFmtId="176" fontId="3" fillId="2" borderId="11" xfId="0" applyNumberFormat="1" applyFont="1" applyFill="1" applyBorder="1" applyAlignment="1">
      <alignment horizontal="right" vertical="center"/>
    </xf>
    <xf numFmtId="177" fontId="1" fillId="2" borderId="11" xfId="0" applyNumberFormat="1" applyFont="1" applyFill="1" applyBorder="1" applyAlignment="1">
      <alignment horizontal="right" vertical="center"/>
    </xf>
    <xf numFmtId="177" fontId="3" fillId="2" borderId="11" xfId="0" applyNumberFormat="1" applyFont="1" applyFill="1" applyBorder="1" applyAlignment="1">
      <alignment horizontal="right" vertical="center"/>
    </xf>
    <xf numFmtId="176" fontId="3" fillId="4" borderId="11" xfId="0" applyNumberFormat="1" applyFont="1" applyFill="1" applyBorder="1" applyAlignment="1">
      <alignment horizontal="right" vertical="center"/>
    </xf>
    <xf numFmtId="177" fontId="1" fillId="4" borderId="11" xfId="0" applyNumberFormat="1" applyFont="1" applyFill="1" applyBorder="1" applyAlignment="1">
      <alignment horizontal="right" vertical="center"/>
    </xf>
    <xf numFmtId="177" fontId="3" fillId="4" borderId="11" xfId="0" applyNumberFormat="1" applyFont="1" applyFill="1" applyBorder="1" applyAlignment="1">
      <alignment horizontal="right" vertical="center"/>
    </xf>
    <xf numFmtId="177" fontId="1" fillId="2" borderId="17" xfId="0" applyNumberFormat="1" applyFont="1" applyFill="1" applyBorder="1">
      <alignment vertical="center"/>
    </xf>
    <xf numFmtId="177" fontId="3" fillId="2" borderId="18" xfId="0" applyNumberFormat="1" applyFont="1" applyFill="1" applyBorder="1" applyAlignment="1">
      <alignment horizontal="right" vertical="center"/>
    </xf>
    <xf numFmtId="177" fontId="3" fillId="2" borderId="18" xfId="0" applyNumberFormat="1" applyFont="1" applyFill="1" applyBorder="1">
      <alignment vertical="center"/>
    </xf>
    <xf numFmtId="177" fontId="3" fillId="2" borderId="16" xfId="0" applyNumberFormat="1" applyFont="1" applyFill="1" applyBorder="1" applyAlignment="1">
      <alignment horizontal="right" vertical="center"/>
    </xf>
    <xf numFmtId="177" fontId="3" fillId="2" borderId="17" xfId="0" applyNumberFormat="1" applyFont="1" applyFill="1" applyBorder="1">
      <alignment vertical="center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vertical="center" wrapText="1"/>
    </xf>
    <xf numFmtId="0" fontId="3" fillId="4" borderId="10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0"/>
  <sheetViews>
    <sheetView tabSelected="1" zoomScaleNormal="100" workbookViewId="0"/>
  </sheetViews>
  <sheetFormatPr defaultRowHeight="12" x14ac:dyDescent="0.15"/>
  <cols>
    <col min="1" max="2" width="2.625" style="2" customWidth="1"/>
    <col min="3" max="3" width="12.625" style="2" customWidth="1"/>
    <col min="4" max="19" width="9.625" style="2" customWidth="1"/>
    <col min="20" max="16384" width="9" style="2"/>
  </cols>
  <sheetData>
    <row r="1" spans="1:19" x14ac:dyDescent="0.15">
      <c r="A1" s="1" t="s">
        <v>0</v>
      </c>
    </row>
    <row r="2" spans="1:19" x14ac:dyDescent="0.15">
      <c r="A2" s="1" t="s">
        <v>1</v>
      </c>
    </row>
    <row r="3" spans="1:19" x14ac:dyDescent="0.15">
      <c r="A3" s="1" t="s">
        <v>2</v>
      </c>
    </row>
    <row r="5" spans="1:19" ht="17.25" x14ac:dyDescent="0.15">
      <c r="B5" s="3" t="s">
        <v>3</v>
      </c>
    </row>
    <row r="6" spans="1:19" ht="12.75" thickBot="1" x14ac:dyDescent="0.2"/>
    <row r="7" spans="1:19" ht="75" thickTop="1" thickBot="1" x14ac:dyDescent="0.2">
      <c r="B7" s="4" t="s">
        <v>4</v>
      </c>
      <c r="C7" s="5" t="s">
        <v>5</v>
      </c>
      <c r="D7" s="6" t="s">
        <v>6</v>
      </c>
      <c r="E7" s="7" t="s">
        <v>7</v>
      </c>
      <c r="F7" s="8" t="s">
        <v>8</v>
      </c>
      <c r="G7" s="8" t="s">
        <v>9</v>
      </c>
      <c r="H7" s="8" t="s">
        <v>10</v>
      </c>
      <c r="I7" s="8" t="s">
        <v>11</v>
      </c>
      <c r="J7" s="8" t="s">
        <v>12</v>
      </c>
      <c r="K7" s="8" t="s">
        <v>13</v>
      </c>
      <c r="L7" s="8" t="s">
        <v>14</v>
      </c>
      <c r="M7" s="8" t="s">
        <v>15</v>
      </c>
      <c r="N7" s="8" t="s">
        <v>16</v>
      </c>
      <c r="O7" s="8" t="s">
        <v>17</v>
      </c>
      <c r="P7" s="8" t="s">
        <v>18</v>
      </c>
      <c r="Q7" s="9" t="s">
        <v>19</v>
      </c>
      <c r="R7" s="10" t="s">
        <v>20</v>
      </c>
      <c r="S7" s="9" t="s">
        <v>21</v>
      </c>
    </row>
    <row r="8" spans="1:19" ht="12.75" thickTop="1" x14ac:dyDescent="0.15">
      <c r="B8" s="73" t="s">
        <v>6</v>
      </c>
      <c r="C8" s="74"/>
      <c r="D8" s="11">
        <f>SUM(E8:Q8)+S8</f>
        <v>14301</v>
      </c>
      <c r="E8" s="12">
        <f>E11+E14+E17+E20+E29+E32+E35+E38+E56</f>
        <v>9</v>
      </c>
      <c r="F8" s="12">
        <f t="shared" ref="F8:S8" si="0">F11+F14+F17+F20+F29+F32+F35+F38+F56</f>
        <v>48</v>
      </c>
      <c r="G8" s="12">
        <f t="shared" si="0"/>
        <v>471</v>
      </c>
      <c r="H8" s="12">
        <f t="shared" si="0"/>
        <v>597</v>
      </c>
      <c r="I8" s="12">
        <f t="shared" si="0"/>
        <v>957</v>
      </c>
      <c r="J8" s="12">
        <f t="shared" si="0"/>
        <v>1410</v>
      </c>
      <c r="K8" s="12">
        <f t="shared" si="0"/>
        <v>2421</v>
      </c>
      <c r="L8" s="12">
        <f t="shared" si="0"/>
        <v>2364</v>
      </c>
      <c r="M8" s="12">
        <f t="shared" si="0"/>
        <v>2151</v>
      </c>
      <c r="N8" s="12">
        <f t="shared" si="0"/>
        <v>1653</v>
      </c>
      <c r="O8" s="12">
        <f t="shared" si="0"/>
        <v>1299</v>
      </c>
      <c r="P8" s="12">
        <f t="shared" si="0"/>
        <v>729</v>
      </c>
      <c r="Q8" s="13">
        <f t="shared" si="0"/>
        <v>192</v>
      </c>
      <c r="R8" s="14">
        <f>SUM(M8:Q8)</f>
        <v>6024</v>
      </c>
      <c r="S8" s="13">
        <f t="shared" si="0"/>
        <v>0</v>
      </c>
    </row>
    <row r="9" spans="1:19" x14ac:dyDescent="0.15">
      <c r="B9" s="75"/>
      <c r="C9" s="76"/>
      <c r="D9" s="15" t="s">
        <v>22</v>
      </c>
      <c r="E9" s="16">
        <f>E8/D8*100</f>
        <v>6.293266205160479E-2</v>
      </c>
      <c r="F9" s="16">
        <f>F8/D8*100</f>
        <v>0.33564086427522549</v>
      </c>
      <c r="G9" s="16">
        <f>G8/D8*100</f>
        <v>3.2934759807006504</v>
      </c>
      <c r="H9" s="16">
        <f>H8/D8*100</f>
        <v>4.1745332494231171</v>
      </c>
      <c r="I9" s="16">
        <f>I8/D8*100</f>
        <v>6.6918397314873088</v>
      </c>
      <c r="J9" s="16">
        <f>J8/D8*100</f>
        <v>9.8594503880847491</v>
      </c>
      <c r="K9" s="16">
        <f>K8/D8*100</f>
        <v>16.928886091881687</v>
      </c>
      <c r="L9" s="16">
        <f>L8/D8*100</f>
        <v>16.530312565554855</v>
      </c>
      <c r="M9" s="16">
        <f>M8/D8*100</f>
        <v>15.040906230333542</v>
      </c>
      <c r="N9" s="16">
        <f>N8/D8*100</f>
        <v>11.55863226347808</v>
      </c>
      <c r="O9" s="16">
        <f>O8/D8*100</f>
        <v>9.0832808894482913</v>
      </c>
      <c r="P9" s="16">
        <f>P8/D8*100</f>
        <v>5.0975456261799872</v>
      </c>
      <c r="Q9" s="17">
        <f>Q8/D8*100</f>
        <v>1.342563457100902</v>
      </c>
      <c r="R9" s="18">
        <f>R8/D8*100</f>
        <v>42.122928466540799</v>
      </c>
      <c r="S9" s="19" t="s">
        <v>23</v>
      </c>
    </row>
    <row r="10" spans="1:19" x14ac:dyDescent="0.15">
      <c r="B10" s="75"/>
      <c r="C10" s="76"/>
      <c r="D10" s="20" t="s">
        <v>24</v>
      </c>
      <c r="E10" s="21" t="s">
        <v>24</v>
      </c>
      <c r="F10" s="21" t="s">
        <v>25</v>
      </c>
      <c r="G10" s="21" t="s">
        <v>25</v>
      </c>
      <c r="H10" s="21" t="s">
        <v>25</v>
      </c>
      <c r="I10" s="21" t="s">
        <v>25</v>
      </c>
      <c r="J10" s="21" t="s">
        <v>25</v>
      </c>
      <c r="K10" s="21" t="s">
        <v>25</v>
      </c>
      <c r="L10" s="21" t="s">
        <v>25</v>
      </c>
      <c r="M10" s="21" t="s">
        <v>25</v>
      </c>
      <c r="N10" s="21" t="s">
        <v>25</v>
      </c>
      <c r="O10" s="21" t="s">
        <v>25</v>
      </c>
      <c r="P10" s="21" t="s">
        <v>25</v>
      </c>
      <c r="Q10" s="22" t="s">
        <v>25</v>
      </c>
      <c r="R10" s="23" t="s">
        <v>25</v>
      </c>
      <c r="S10" s="22" t="s">
        <v>26</v>
      </c>
    </row>
    <row r="11" spans="1:19" x14ac:dyDescent="0.15">
      <c r="B11" s="64" t="s">
        <v>27</v>
      </c>
      <c r="C11" s="63"/>
      <c r="D11" s="24">
        <f>SUM(E11:Q11)+S11</f>
        <v>7410</v>
      </c>
      <c r="E11" s="25">
        <v>3</v>
      </c>
      <c r="F11" s="25">
        <v>15</v>
      </c>
      <c r="G11" s="25">
        <v>183</v>
      </c>
      <c r="H11" s="25">
        <v>252</v>
      </c>
      <c r="I11" s="25">
        <v>453</v>
      </c>
      <c r="J11" s="25">
        <v>663</v>
      </c>
      <c r="K11" s="25">
        <v>1203</v>
      </c>
      <c r="L11" s="25">
        <v>1170</v>
      </c>
      <c r="M11" s="25">
        <v>1146</v>
      </c>
      <c r="N11" s="25">
        <v>966</v>
      </c>
      <c r="O11" s="25">
        <v>783</v>
      </c>
      <c r="P11" s="25">
        <v>447</v>
      </c>
      <c r="Q11" s="26">
        <v>126</v>
      </c>
      <c r="R11" s="27">
        <f>SUM(M11:Q11)</f>
        <v>3468</v>
      </c>
      <c r="S11" s="26">
        <v>0</v>
      </c>
    </row>
    <row r="12" spans="1:19" x14ac:dyDescent="0.15">
      <c r="B12" s="64"/>
      <c r="C12" s="63"/>
      <c r="D12" s="15" t="s">
        <v>22</v>
      </c>
      <c r="E12" s="16">
        <f>E11/D11*100</f>
        <v>4.048582995951417E-2</v>
      </c>
      <c r="F12" s="16">
        <f>F11/D11*100</f>
        <v>0.20242914979757085</v>
      </c>
      <c r="G12" s="16">
        <f>G11/D11*100</f>
        <v>2.4696356275303644</v>
      </c>
      <c r="H12" s="16">
        <f>H11/D11*100</f>
        <v>3.4008097165991904</v>
      </c>
      <c r="I12" s="16">
        <f>I11/D11*100</f>
        <v>6.1133603238866394</v>
      </c>
      <c r="J12" s="16">
        <f>J11/D11*100</f>
        <v>8.9473684210526319</v>
      </c>
      <c r="K12" s="16">
        <f>K11/D11*100</f>
        <v>16.234817813765183</v>
      </c>
      <c r="L12" s="16">
        <f>L11/D11*100</f>
        <v>15.789473684210526</v>
      </c>
      <c r="M12" s="16">
        <f>M11/D11*100</f>
        <v>15.465587044534413</v>
      </c>
      <c r="N12" s="16">
        <f>N11/D11*100</f>
        <v>13.036437246963562</v>
      </c>
      <c r="O12" s="16">
        <f>O11/D11*100</f>
        <v>10.566801619433198</v>
      </c>
      <c r="P12" s="16">
        <f>P11/D11*100</f>
        <v>6.0323886639676108</v>
      </c>
      <c r="Q12" s="17">
        <f>Q11/D11*100</f>
        <v>1.7004048582995952</v>
      </c>
      <c r="R12" s="18">
        <f>R11/D11*100</f>
        <v>46.801619433198383</v>
      </c>
      <c r="S12" s="19" t="s">
        <v>23</v>
      </c>
    </row>
    <row r="13" spans="1:19" x14ac:dyDescent="0.15">
      <c r="B13" s="64"/>
      <c r="C13" s="63"/>
      <c r="D13" s="28">
        <f>D11/D8*100</f>
        <v>51.814558422487934</v>
      </c>
      <c r="E13" s="29">
        <f t="shared" ref="E13:R13" si="1">E11/E8*100</f>
        <v>33.333333333333329</v>
      </c>
      <c r="F13" s="29">
        <f t="shared" si="1"/>
        <v>31.25</v>
      </c>
      <c r="G13" s="29">
        <f t="shared" si="1"/>
        <v>38.853503184713375</v>
      </c>
      <c r="H13" s="29">
        <f t="shared" si="1"/>
        <v>42.211055276381906</v>
      </c>
      <c r="I13" s="29">
        <f t="shared" si="1"/>
        <v>47.335423197492169</v>
      </c>
      <c r="J13" s="29">
        <f t="shared" si="1"/>
        <v>47.021276595744681</v>
      </c>
      <c r="K13" s="29">
        <f t="shared" si="1"/>
        <v>49.690210656753408</v>
      </c>
      <c r="L13" s="29">
        <f t="shared" si="1"/>
        <v>49.492385786802032</v>
      </c>
      <c r="M13" s="29">
        <f t="shared" si="1"/>
        <v>53.277545327754524</v>
      </c>
      <c r="N13" s="29">
        <f t="shared" si="1"/>
        <v>58.439201451905632</v>
      </c>
      <c r="O13" s="29">
        <f t="shared" si="1"/>
        <v>60.277136258660512</v>
      </c>
      <c r="P13" s="29">
        <f t="shared" si="1"/>
        <v>61.31687242798354</v>
      </c>
      <c r="Q13" s="30">
        <f t="shared" si="1"/>
        <v>65.625</v>
      </c>
      <c r="R13" s="31">
        <f t="shared" si="1"/>
        <v>57.569721115537853</v>
      </c>
      <c r="S13" s="22" t="s">
        <v>26</v>
      </c>
    </row>
    <row r="14" spans="1:19" x14ac:dyDescent="0.15">
      <c r="B14" s="64" t="s">
        <v>28</v>
      </c>
      <c r="C14" s="63"/>
      <c r="D14" s="24">
        <f>SUM(E14:Q14)+S14</f>
        <v>2307</v>
      </c>
      <c r="E14" s="25">
        <v>0</v>
      </c>
      <c r="F14" s="25">
        <v>12</v>
      </c>
      <c r="G14" s="25">
        <v>108</v>
      </c>
      <c r="H14" s="25">
        <v>105</v>
      </c>
      <c r="I14" s="25">
        <v>171</v>
      </c>
      <c r="J14" s="25">
        <v>303</v>
      </c>
      <c r="K14" s="25">
        <v>432</v>
      </c>
      <c r="L14" s="25">
        <v>429</v>
      </c>
      <c r="M14" s="25">
        <v>306</v>
      </c>
      <c r="N14" s="25">
        <v>231</v>
      </c>
      <c r="O14" s="25">
        <v>129</v>
      </c>
      <c r="P14" s="25">
        <v>72</v>
      </c>
      <c r="Q14" s="26">
        <v>9</v>
      </c>
      <c r="R14" s="27">
        <f>SUM(M14:Q14)</f>
        <v>747</v>
      </c>
      <c r="S14" s="26">
        <v>0</v>
      </c>
    </row>
    <row r="15" spans="1:19" x14ac:dyDescent="0.15">
      <c r="B15" s="64"/>
      <c r="C15" s="63"/>
      <c r="D15" s="15" t="s">
        <v>22</v>
      </c>
      <c r="E15" s="32" t="s">
        <v>23</v>
      </c>
      <c r="F15" s="16">
        <f>F14/D14*100</f>
        <v>0.52015604681404426</v>
      </c>
      <c r="G15" s="16">
        <f>G14/D14*100</f>
        <v>4.6814044213263983</v>
      </c>
      <c r="H15" s="16">
        <f>H14/D14*100</f>
        <v>4.5513654096228864</v>
      </c>
      <c r="I15" s="16">
        <f>I14/D14*100</f>
        <v>7.4122236671001307</v>
      </c>
      <c r="J15" s="16">
        <f>J14/D14*100</f>
        <v>13.133940182054616</v>
      </c>
      <c r="K15" s="16">
        <f>K14/D14*100</f>
        <v>18.725617685305593</v>
      </c>
      <c r="L15" s="16">
        <f>L14/D14*100</f>
        <v>18.59557867360208</v>
      </c>
      <c r="M15" s="16">
        <f>M14/D14*100</f>
        <v>13.263979193758127</v>
      </c>
      <c r="N15" s="16">
        <f>N14/D14*100</f>
        <v>10.013003901170352</v>
      </c>
      <c r="O15" s="16">
        <f>O14/D14*100</f>
        <v>5.5916775032509758</v>
      </c>
      <c r="P15" s="16">
        <f>P14/D14*100</f>
        <v>3.1209362808842656</v>
      </c>
      <c r="Q15" s="17">
        <f>Q14/D14*100</f>
        <v>0.39011703511053319</v>
      </c>
      <c r="R15" s="18">
        <f>R14/D14*100</f>
        <v>32.379713914174253</v>
      </c>
      <c r="S15" s="19" t="s">
        <v>23</v>
      </c>
    </row>
    <row r="16" spans="1:19" x14ac:dyDescent="0.15">
      <c r="B16" s="64"/>
      <c r="C16" s="63"/>
      <c r="D16" s="28">
        <f>D14/D8*100</f>
        <v>16.131739039228027</v>
      </c>
      <c r="E16" s="33" t="s">
        <v>26</v>
      </c>
      <c r="F16" s="29">
        <f t="shared" ref="F16:R16" si="2">F14/F8*100</f>
        <v>25</v>
      </c>
      <c r="G16" s="29">
        <f t="shared" si="2"/>
        <v>22.929936305732486</v>
      </c>
      <c r="H16" s="29">
        <f t="shared" si="2"/>
        <v>17.587939698492463</v>
      </c>
      <c r="I16" s="29">
        <f t="shared" si="2"/>
        <v>17.868338557993731</v>
      </c>
      <c r="J16" s="29">
        <f t="shared" si="2"/>
        <v>21.48936170212766</v>
      </c>
      <c r="K16" s="29">
        <f t="shared" si="2"/>
        <v>17.843866171003718</v>
      </c>
      <c r="L16" s="29">
        <f t="shared" si="2"/>
        <v>18.147208121827411</v>
      </c>
      <c r="M16" s="29">
        <f t="shared" si="2"/>
        <v>14.225941422594143</v>
      </c>
      <c r="N16" s="29">
        <f t="shared" si="2"/>
        <v>13.974591651542651</v>
      </c>
      <c r="O16" s="29">
        <f t="shared" si="2"/>
        <v>9.9307159353348737</v>
      </c>
      <c r="P16" s="29">
        <f t="shared" si="2"/>
        <v>9.8765432098765427</v>
      </c>
      <c r="Q16" s="30">
        <f t="shared" si="2"/>
        <v>4.6875</v>
      </c>
      <c r="R16" s="31">
        <f t="shared" si="2"/>
        <v>12.400398406374503</v>
      </c>
      <c r="S16" s="22" t="s">
        <v>26</v>
      </c>
    </row>
    <row r="17" spans="2:19" x14ac:dyDescent="0.15">
      <c r="B17" s="62" t="s">
        <v>29</v>
      </c>
      <c r="C17" s="63"/>
      <c r="D17" s="24">
        <f>SUM(E17:Q17)+S17</f>
        <v>252</v>
      </c>
      <c r="E17" s="25">
        <v>0</v>
      </c>
      <c r="F17" s="25">
        <v>0</v>
      </c>
      <c r="G17" s="25">
        <v>9</v>
      </c>
      <c r="H17" s="25">
        <v>15</v>
      </c>
      <c r="I17" s="25">
        <v>3</v>
      </c>
      <c r="J17" s="25">
        <v>18</v>
      </c>
      <c r="K17" s="25">
        <v>36</v>
      </c>
      <c r="L17" s="25">
        <v>48</v>
      </c>
      <c r="M17" s="25">
        <v>63</v>
      </c>
      <c r="N17" s="25">
        <v>24</v>
      </c>
      <c r="O17" s="25">
        <v>21</v>
      </c>
      <c r="P17" s="25">
        <v>9</v>
      </c>
      <c r="Q17" s="26">
        <v>6</v>
      </c>
      <c r="R17" s="27">
        <f>SUM(M17:Q17)</f>
        <v>123</v>
      </c>
      <c r="S17" s="26">
        <v>0</v>
      </c>
    </row>
    <row r="18" spans="2:19" x14ac:dyDescent="0.15">
      <c r="B18" s="64"/>
      <c r="C18" s="63"/>
      <c r="D18" s="15" t="s">
        <v>22</v>
      </c>
      <c r="E18" s="32" t="s">
        <v>23</v>
      </c>
      <c r="F18" s="32" t="s">
        <v>23</v>
      </c>
      <c r="G18" s="16">
        <f>G17/D17*100</f>
        <v>3.5714285714285712</v>
      </c>
      <c r="H18" s="16">
        <f>H17/D17*100</f>
        <v>5.9523809523809517</v>
      </c>
      <c r="I18" s="16">
        <f>I17/D17*100</f>
        <v>1.1904761904761905</v>
      </c>
      <c r="J18" s="16">
        <f>J17/D17*100</f>
        <v>7.1428571428571423</v>
      </c>
      <c r="K18" s="16">
        <f>K17/D17*100</f>
        <v>14.285714285714285</v>
      </c>
      <c r="L18" s="16">
        <f>L17/D17*100</f>
        <v>19.047619047619047</v>
      </c>
      <c r="M18" s="16">
        <f>M17/D17*100</f>
        <v>25</v>
      </c>
      <c r="N18" s="16">
        <f>N17/D17*100</f>
        <v>9.5238095238095237</v>
      </c>
      <c r="O18" s="16">
        <f>O17/D17*100</f>
        <v>8.3333333333333321</v>
      </c>
      <c r="P18" s="16">
        <f>P17/D17*100</f>
        <v>3.5714285714285712</v>
      </c>
      <c r="Q18" s="17">
        <f>Q17/D17*100</f>
        <v>2.3809523809523809</v>
      </c>
      <c r="R18" s="18">
        <f>R17/D17*100</f>
        <v>48.80952380952381</v>
      </c>
      <c r="S18" s="19" t="s">
        <v>23</v>
      </c>
    </row>
    <row r="19" spans="2:19" x14ac:dyDescent="0.15">
      <c r="B19" s="64"/>
      <c r="C19" s="63"/>
      <c r="D19" s="28">
        <f>D17/D8*100</f>
        <v>1.7621145374449341</v>
      </c>
      <c r="E19" s="33" t="s">
        <v>26</v>
      </c>
      <c r="F19" s="33" t="s">
        <v>26</v>
      </c>
      <c r="G19" s="29">
        <f t="shared" ref="G19:R19" si="3">G17/G8*100</f>
        <v>1.910828025477707</v>
      </c>
      <c r="H19" s="29">
        <f t="shared" si="3"/>
        <v>2.512562814070352</v>
      </c>
      <c r="I19" s="29">
        <f t="shared" si="3"/>
        <v>0.31347962382445138</v>
      </c>
      <c r="J19" s="29">
        <f t="shared" si="3"/>
        <v>1.2765957446808509</v>
      </c>
      <c r="K19" s="29">
        <f t="shared" si="3"/>
        <v>1.486988847583643</v>
      </c>
      <c r="L19" s="29">
        <f t="shared" si="3"/>
        <v>2.030456852791878</v>
      </c>
      <c r="M19" s="29">
        <f t="shared" si="3"/>
        <v>2.9288702928870292</v>
      </c>
      <c r="N19" s="29">
        <f t="shared" si="3"/>
        <v>1.4519056261343013</v>
      </c>
      <c r="O19" s="29">
        <f t="shared" si="3"/>
        <v>1.6166281755196306</v>
      </c>
      <c r="P19" s="29">
        <f t="shared" si="3"/>
        <v>1.2345679012345678</v>
      </c>
      <c r="Q19" s="30">
        <f t="shared" si="3"/>
        <v>3.125</v>
      </c>
      <c r="R19" s="31">
        <f t="shared" si="3"/>
        <v>2.0418326693227091</v>
      </c>
      <c r="S19" s="22" t="s">
        <v>26</v>
      </c>
    </row>
    <row r="20" spans="2:19" x14ac:dyDescent="0.15">
      <c r="B20" s="64" t="s">
        <v>30</v>
      </c>
      <c r="C20" s="63"/>
      <c r="D20" s="24">
        <f>SUM(E20:Q20)+S20</f>
        <v>939</v>
      </c>
      <c r="E20" s="25">
        <f>E23+E26</f>
        <v>6</v>
      </c>
      <c r="F20" s="25">
        <f t="shared" ref="F20:S20" si="4">F23+F26</f>
        <v>3</v>
      </c>
      <c r="G20" s="25">
        <f t="shared" si="4"/>
        <v>57</v>
      </c>
      <c r="H20" s="25">
        <f t="shared" si="4"/>
        <v>39</v>
      </c>
      <c r="I20" s="25">
        <f t="shared" si="4"/>
        <v>84</v>
      </c>
      <c r="J20" s="25">
        <f t="shared" si="4"/>
        <v>96</v>
      </c>
      <c r="K20" s="25">
        <f t="shared" si="4"/>
        <v>144</v>
      </c>
      <c r="L20" s="25">
        <f t="shared" si="4"/>
        <v>150</v>
      </c>
      <c r="M20" s="25">
        <f t="shared" si="4"/>
        <v>141</v>
      </c>
      <c r="N20" s="25">
        <f t="shared" si="4"/>
        <v>75</v>
      </c>
      <c r="O20" s="25">
        <f t="shared" si="4"/>
        <v>78</v>
      </c>
      <c r="P20" s="25">
        <f t="shared" si="4"/>
        <v>51</v>
      </c>
      <c r="Q20" s="26">
        <f t="shared" si="4"/>
        <v>15</v>
      </c>
      <c r="R20" s="27">
        <f>SUM(M20:Q20)</f>
        <v>360</v>
      </c>
      <c r="S20" s="26">
        <f t="shared" si="4"/>
        <v>0</v>
      </c>
    </row>
    <row r="21" spans="2:19" x14ac:dyDescent="0.15">
      <c r="B21" s="64"/>
      <c r="C21" s="63"/>
      <c r="D21" s="15" t="s">
        <v>22</v>
      </c>
      <c r="E21" s="16">
        <f>E20/D20*100</f>
        <v>0.63897763578274758</v>
      </c>
      <c r="F21" s="16">
        <f>F20/D20*100</f>
        <v>0.31948881789137379</v>
      </c>
      <c r="G21" s="16">
        <f>G20/D20*100</f>
        <v>6.0702875399361016</v>
      </c>
      <c r="H21" s="16">
        <f>H20/D20*100</f>
        <v>4.1533546325878596</v>
      </c>
      <c r="I21" s="16">
        <f>I20/D20*100</f>
        <v>8.9456869009584654</v>
      </c>
      <c r="J21" s="16">
        <f>J20/D20*100</f>
        <v>10.223642172523961</v>
      </c>
      <c r="K21" s="16">
        <f>K20/D20*100</f>
        <v>15.335463258785943</v>
      </c>
      <c r="L21" s="16">
        <f>L20/D20*100</f>
        <v>15.974440894568689</v>
      </c>
      <c r="M21" s="16">
        <f>M20/D20*100</f>
        <v>15.015974440894569</v>
      </c>
      <c r="N21" s="16">
        <f>N20/D20*100</f>
        <v>7.9872204472843444</v>
      </c>
      <c r="O21" s="16">
        <f>O20/D20*100</f>
        <v>8.3067092651757193</v>
      </c>
      <c r="P21" s="16">
        <f>P20/D20*100</f>
        <v>5.4313099041533546</v>
      </c>
      <c r="Q21" s="17">
        <f>Q20/D20*100</f>
        <v>1.5974440894568689</v>
      </c>
      <c r="R21" s="18">
        <f>R20/D20*100</f>
        <v>38.338658146964853</v>
      </c>
      <c r="S21" s="19" t="s">
        <v>23</v>
      </c>
    </row>
    <row r="22" spans="2:19" x14ac:dyDescent="0.15">
      <c r="B22" s="67"/>
      <c r="C22" s="68"/>
      <c r="D22" s="28">
        <f>D20/D8*100</f>
        <v>6.5659744073840995</v>
      </c>
      <c r="E22" s="29">
        <f t="shared" ref="E22:R22" si="5">E20/E8*100</f>
        <v>66.666666666666657</v>
      </c>
      <c r="F22" s="29">
        <f t="shared" si="5"/>
        <v>6.25</v>
      </c>
      <c r="G22" s="29">
        <f t="shared" si="5"/>
        <v>12.101910828025478</v>
      </c>
      <c r="H22" s="29">
        <f t="shared" si="5"/>
        <v>6.5326633165829149</v>
      </c>
      <c r="I22" s="29">
        <f t="shared" si="5"/>
        <v>8.7774294670846391</v>
      </c>
      <c r="J22" s="29">
        <f t="shared" si="5"/>
        <v>6.8085106382978724</v>
      </c>
      <c r="K22" s="29">
        <f t="shared" si="5"/>
        <v>5.9479553903345721</v>
      </c>
      <c r="L22" s="29">
        <f t="shared" si="5"/>
        <v>6.345177664974619</v>
      </c>
      <c r="M22" s="29">
        <f t="shared" si="5"/>
        <v>6.5550906555090656</v>
      </c>
      <c r="N22" s="29">
        <f t="shared" si="5"/>
        <v>4.5372050816696916</v>
      </c>
      <c r="O22" s="29">
        <f t="shared" si="5"/>
        <v>6.0046189376443415</v>
      </c>
      <c r="P22" s="29">
        <f t="shared" si="5"/>
        <v>6.9958847736625511</v>
      </c>
      <c r="Q22" s="30">
        <f t="shared" si="5"/>
        <v>7.8125</v>
      </c>
      <c r="R22" s="31">
        <f t="shared" si="5"/>
        <v>5.9760956175298805</v>
      </c>
      <c r="S22" s="22" t="s">
        <v>26</v>
      </c>
    </row>
    <row r="23" spans="2:19" x14ac:dyDescent="0.15">
      <c r="B23" s="69"/>
      <c r="C23" s="71" t="s">
        <v>31</v>
      </c>
      <c r="D23" s="34">
        <f>SUM(E23:Q23)+S23</f>
        <v>129</v>
      </c>
      <c r="E23" s="35">
        <v>0</v>
      </c>
      <c r="F23" s="35">
        <v>0</v>
      </c>
      <c r="G23" s="35">
        <v>3</v>
      </c>
      <c r="H23" s="35">
        <v>3</v>
      </c>
      <c r="I23" s="35">
        <v>12</v>
      </c>
      <c r="J23" s="35">
        <v>21</v>
      </c>
      <c r="K23" s="35">
        <v>15</v>
      </c>
      <c r="L23" s="35">
        <v>15</v>
      </c>
      <c r="M23" s="35">
        <v>24</v>
      </c>
      <c r="N23" s="35">
        <v>15</v>
      </c>
      <c r="O23" s="35">
        <v>6</v>
      </c>
      <c r="P23" s="35">
        <v>15</v>
      </c>
      <c r="Q23" s="36">
        <v>0</v>
      </c>
      <c r="R23" s="37">
        <f>SUM(M23:Q23)</f>
        <v>60</v>
      </c>
      <c r="S23" s="36">
        <v>0</v>
      </c>
    </row>
    <row r="24" spans="2:19" x14ac:dyDescent="0.15">
      <c r="B24" s="70"/>
      <c r="C24" s="72"/>
      <c r="D24" s="38" t="s">
        <v>22</v>
      </c>
      <c r="E24" s="39" t="s">
        <v>23</v>
      </c>
      <c r="F24" s="39" t="s">
        <v>23</v>
      </c>
      <c r="G24" s="40">
        <f>G23/D23*100</f>
        <v>2.3255813953488373</v>
      </c>
      <c r="H24" s="40">
        <f>H23/D23*100</f>
        <v>2.3255813953488373</v>
      </c>
      <c r="I24" s="40">
        <f>I23/D23*100</f>
        <v>9.3023255813953494</v>
      </c>
      <c r="J24" s="40">
        <f>J23/D23*100</f>
        <v>16.279069767441861</v>
      </c>
      <c r="K24" s="40">
        <f>K23/D23*100</f>
        <v>11.627906976744185</v>
      </c>
      <c r="L24" s="40">
        <f>L23/D23*100</f>
        <v>11.627906976744185</v>
      </c>
      <c r="M24" s="40">
        <f>M23/D23*100</f>
        <v>18.604651162790699</v>
      </c>
      <c r="N24" s="40">
        <f>N23/D23*100</f>
        <v>11.627906976744185</v>
      </c>
      <c r="O24" s="40">
        <f>O23/D23*100</f>
        <v>4.6511627906976747</v>
      </c>
      <c r="P24" s="40">
        <f>P23/D23*100</f>
        <v>11.627906976744185</v>
      </c>
      <c r="Q24" s="41" t="s">
        <v>23</v>
      </c>
      <c r="R24" s="42">
        <f>R23/D23*100</f>
        <v>46.511627906976742</v>
      </c>
      <c r="S24" s="41" t="s">
        <v>23</v>
      </c>
    </row>
    <row r="25" spans="2:19" x14ac:dyDescent="0.15">
      <c r="B25" s="70"/>
      <c r="C25" s="72"/>
      <c r="D25" s="43">
        <f>D23/D8*100</f>
        <v>0.90203482273966862</v>
      </c>
      <c r="E25" s="44" t="s">
        <v>26</v>
      </c>
      <c r="F25" s="44" t="s">
        <v>26</v>
      </c>
      <c r="G25" s="45">
        <f t="shared" ref="G25:R25" si="6">G23/G8*100</f>
        <v>0.63694267515923575</v>
      </c>
      <c r="H25" s="45">
        <f t="shared" si="6"/>
        <v>0.50251256281407031</v>
      </c>
      <c r="I25" s="45">
        <f t="shared" si="6"/>
        <v>1.2539184952978055</v>
      </c>
      <c r="J25" s="45">
        <f t="shared" si="6"/>
        <v>1.4893617021276597</v>
      </c>
      <c r="K25" s="45">
        <f t="shared" si="6"/>
        <v>0.6195786864931847</v>
      </c>
      <c r="L25" s="45">
        <f t="shared" si="6"/>
        <v>0.63451776649746194</v>
      </c>
      <c r="M25" s="45">
        <f t="shared" si="6"/>
        <v>1.1157601115760112</v>
      </c>
      <c r="N25" s="45">
        <f t="shared" si="6"/>
        <v>0.90744101633393837</v>
      </c>
      <c r="O25" s="45">
        <f t="shared" si="6"/>
        <v>0.46189376443418012</v>
      </c>
      <c r="P25" s="45">
        <f t="shared" si="6"/>
        <v>2.0576131687242798</v>
      </c>
      <c r="Q25" s="46" t="s">
        <v>26</v>
      </c>
      <c r="R25" s="47">
        <f t="shared" si="6"/>
        <v>0.99601593625498008</v>
      </c>
      <c r="S25" s="46" t="s">
        <v>26</v>
      </c>
    </row>
    <row r="26" spans="2:19" x14ac:dyDescent="0.15">
      <c r="B26" s="70"/>
      <c r="C26" s="71" t="s">
        <v>32</v>
      </c>
      <c r="D26" s="34">
        <f>SUM(E26:Q26)+S26</f>
        <v>810</v>
      </c>
      <c r="E26" s="35">
        <v>6</v>
      </c>
      <c r="F26" s="35">
        <v>3</v>
      </c>
      <c r="G26" s="35">
        <v>54</v>
      </c>
      <c r="H26" s="35">
        <v>36</v>
      </c>
      <c r="I26" s="35">
        <v>72</v>
      </c>
      <c r="J26" s="35">
        <v>75</v>
      </c>
      <c r="K26" s="35">
        <v>129</v>
      </c>
      <c r="L26" s="35">
        <v>135</v>
      </c>
      <c r="M26" s="35">
        <v>117</v>
      </c>
      <c r="N26" s="35">
        <v>60</v>
      </c>
      <c r="O26" s="35">
        <v>72</v>
      </c>
      <c r="P26" s="35">
        <v>36</v>
      </c>
      <c r="Q26" s="36">
        <v>15</v>
      </c>
      <c r="R26" s="37">
        <f>SUM(M26:Q26)</f>
        <v>300</v>
      </c>
      <c r="S26" s="36">
        <v>0</v>
      </c>
    </row>
    <row r="27" spans="2:19" x14ac:dyDescent="0.15">
      <c r="B27" s="70"/>
      <c r="C27" s="72"/>
      <c r="D27" s="38" t="s">
        <v>22</v>
      </c>
      <c r="E27" s="40">
        <f>E26/D26*100</f>
        <v>0.74074074074074081</v>
      </c>
      <c r="F27" s="40">
        <f>F26/D26*100</f>
        <v>0.37037037037037041</v>
      </c>
      <c r="G27" s="40">
        <f>G26/D26*100</f>
        <v>6.666666666666667</v>
      </c>
      <c r="H27" s="40">
        <f>H26/D26*100</f>
        <v>4.4444444444444446</v>
      </c>
      <c r="I27" s="40">
        <f>I26/D26*100</f>
        <v>8.8888888888888893</v>
      </c>
      <c r="J27" s="40">
        <f>J26/D26*100</f>
        <v>9.2592592592592595</v>
      </c>
      <c r="K27" s="40">
        <f>K26/D26*100</f>
        <v>15.925925925925927</v>
      </c>
      <c r="L27" s="40">
        <f>L26/D26*100</f>
        <v>16.666666666666664</v>
      </c>
      <c r="M27" s="40">
        <f>M26/D26*100</f>
        <v>14.444444444444443</v>
      </c>
      <c r="N27" s="40">
        <f>N26/D26*100</f>
        <v>7.4074074074074066</v>
      </c>
      <c r="O27" s="40">
        <f>O26/D26*100</f>
        <v>8.8888888888888893</v>
      </c>
      <c r="P27" s="40">
        <f>P26/D26*100</f>
        <v>4.4444444444444446</v>
      </c>
      <c r="Q27" s="48">
        <f>Q26/D26*100</f>
        <v>1.8518518518518516</v>
      </c>
      <c r="R27" s="42">
        <f>R26/D26*100</f>
        <v>37.037037037037038</v>
      </c>
      <c r="S27" s="41" t="s">
        <v>23</v>
      </c>
    </row>
    <row r="28" spans="2:19" x14ac:dyDescent="0.15">
      <c r="B28" s="70"/>
      <c r="C28" s="72"/>
      <c r="D28" s="43">
        <f>D26/D8*100</f>
        <v>5.6639395846444307</v>
      </c>
      <c r="E28" s="45">
        <f t="shared" ref="E28:R28" si="7">E26/E8*100</f>
        <v>66.666666666666657</v>
      </c>
      <c r="F28" s="45">
        <f t="shared" si="7"/>
        <v>6.25</v>
      </c>
      <c r="G28" s="45">
        <f t="shared" si="7"/>
        <v>11.464968152866243</v>
      </c>
      <c r="H28" s="45">
        <f t="shared" si="7"/>
        <v>6.0301507537688437</v>
      </c>
      <c r="I28" s="45">
        <f t="shared" si="7"/>
        <v>7.523510971786834</v>
      </c>
      <c r="J28" s="45">
        <f t="shared" si="7"/>
        <v>5.3191489361702127</v>
      </c>
      <c r="K28" s="45">
        <f t="shared" si="7"/>
        <v>5.3283767038413883</v>
      </c>
      <c r="L28" s="45">
        <f t="shared" si="7"/>
        <v>5.7106598984771573</v>
      </c>
      <c r="M28" s="45">
        <f t="shared" si="7"/>
        <v>5.439330543933055</v>
      </c>
      <c r="N28" s="45">
        <f t="shared" si="7"/>
        <v>3.6297640653357535</v>
      </c>
      <c r="O28" s="45">
        <f t="shared" si="7"/>
        <v>5.5427251732101617</v>
      </c>
      <c r="P28" s="45">
        <f t="shared" si="7"/>
        <v>4.9382716049382713</v>
      </c>
      <c r="Q28" s="49">
        <f t="shared" si="7"/>
        <v>7.8125</v>
      </c>
      <c r="R28" s="47">
        <f t="shared" si="7"/>
        <v>4.9800796812749004</v>
      </c>
      <c r="S28" s="46" t="s">
        <v>26</v>
      </c>
    </row>
    <row r="29" spans="2:19" x14ac:dyDescent="0.15">
      <c r="B29" s="62" t="s">
        <v>33</v>
      </c>
      <c r="C29" s="63"/>
      <c r="D29" s="24">
        <f>SUM(E29:Q29)+S29</f>
        <v>2631</v>
      </c>
      <c r="E29" s="25">
        <v>0</v>
      </c>
      <c r="F29" s="25">
        <v>18</v>
      </c>
      <c r="G29" s="25">
        <v>90</v>
      </c>
      <c r="H29" s="25">
        <v>138</v>
      </c>
      <c r="I29" s="25">
        <v>138</v>
      </c>
      <c r="J29" s="25">
        <v>216</v>
      </c>
      <c r="K29" s="25">
        <v>444</v>
      </c>
      <c r="L29" s="25">
        <v>471</v>
      </c>
      <c r="M29" s="25">
        <v>426</v>
      </c>
      <c r="N29" s="25">
        <v>288</v>
      </c>
      <c r="O29" s="25">
        <v>243</v>
      </c>
      <c r="P29" s="25">
        <v>126</v>
      </c>
      <c r="Q29" s="26">
        <v>33</v>
      </c>
      <c r="R29" s="27">
        <f>SUM(M29:Q29)</f>
        <v>1116</v>
      </c>
      <c r="S29" s="26">
        <v>0</v>
      </c>
    </row>
    <row r="30" spans="2:19" x14ac:dyDescent="0.15">
      <c r="B30" s="64"/>
      <c r="C30" s="63"/>
      <c r="D30" s="15" t="s">
        <v>22</v>
      </c>
      <c r="E30" s="32" t="s">
        <v>23</v>
      </c>
      <c r="F30" s="16">
        <f>F29/D29*100</f>
        <v>0.68415051311288488</v>
      </c>
      <c r="G30" s="16">
        <f>G29/D29*100</f>
        <v>3.4207525655644244</v>
      </c>
      <c r="H30" s="16">
        <f>H29/D29*100</f>
        <v>5.2451539338654509</v>
      </c>
      <c r="I30" s="16">
        <f>I29/D29*100</f>
        <v>5.2451539338654509</v>
      </c>
      <c r="J30" s="16">
        <f>J29/D29*100</f>
        <v>8.2098061573546186</v>
      </c>
      <c r="K30" s="16">
        <f>K29/D29*100</f>
        <v>16.875712656784494</v>
      </c>
      <c r="L30" s="16">
        <f>L29/D29*100</f>
        <v>17.901938426453821</v>
      </c>
      <c r="M30" s="16">
        <f>M29/D29*100</f>
        <v>16.191562143671607</v>
      </c>
      <c r="N30" s="16">
        <f>N29/D29*100</f>
        <v>10.946408209806158</v>
      </c>
      <c r="O30" s="16">
        <f>O29/D29*100</f>
        <v>9.2360319270239444</v>
      </c>
      <c r="P30" s="16">
        <f>P29/D29*100</f>
        <v>4.7890535917901937</v>
      </c>
      <c r="Q30" s="17">
        <f>Q29/D29*100</f>
        <v>1.2542759407069555</v>
      </c>
      <c r="R30" s="18">
        <f>R29/D29*100</f>
        <v>42.41733181299886</v>
      </c>
      <c r="S30" s="19" t="s">
        <v>23</v>
      </c>
    </row>
    <row r="31" spans="2:19" x14ac:dyDescent="0.15">
      <c r="B31" s="64"/>
      <c r="C31" s="63"/>
      <c r="D31" s="28">
        <f>D29/D8*100</f>
        <v>18.397314873085797</v>
      </c>
      <c r="E31" s="33" t="s">
        <v>26</v>
      </c>
      <c r="F31" s="29">
        <f t="shared" ref="F31:R31" si="8">F29/F8*100</f>
        <v>37.5</v>
      </c>
      <c r="G31" s="29">
        <f t="shared" si="8"/>
        <v>19.108280254777071</v>
      </c>
      <c r="H31" s="29">
        <f t="shared" si="8"/>
        <v>23.115577889447238</v>
      </c>
      <c r="I31" s="29">
        <f t="shared" si="8"/>
        <v>14.420062695924765</v>
      </c>
      <c r="J31" s="29">
        <f t="shared" si="8"/>
        <v>15.319148936170212</v>
      </c>
      <c r="K31" s="29">
        <f t="shared" si="8"/>
        <v>18.339529120198264</v>
      </c>
      <c r="L31" s="29">
        <f t="shared" si="8"/>
        <v>19.923857868020303</v>
      </c>
      <c r="M31" s="29">
        <f t="shared" si="8"/>
        <v>19.804741980474198</v>
      </c>
      <c r="N31" s="29">
        <f t="shared" si="8"/>
        <v>17.422867513611614</v>
      </c>
      <c r="O31" s="29">
        <f t="shared" si="8"/>
        <v>18.706697459584294</v>
      </c>
      <c r="P31" s="29">
        <f t="shared" si="8"/>
        <v>17.283950617283949</v>
      </c>
      <c r="Q31" s="30">
        <f t="shared" si="8"/>
        <v>17.1875</v>
      </c>
      <c r="R31" s="31">
        <f t="shared" si="8"/>
        <v>18.525896414342629</v>
      </c>
      <c r="S31" s="22" t="s">
        <v>26</v>
      </c>
    </row>
    <row r="32" spans="2:19" x14ac:dyDescent="0.15">
      <c r="B32" s="64" t="s">
        <v>34</v>
      </c>
      <c r="C32" s="63"/>
      <c r="D32" s="24">
        <f>SUM(E32:Q32)+S32</f>
        <v>33</v>
      </c>
      <c r="E32" s="25">
        <v>0</v>
      </c>
      <c r="F32" s="25">
        <v>0</v>
      </c>
      <c r="G32" s="25">
        <v>0</v>
      </c>
      <c r="H32" s="25">
        <v>0</v>
      </c>
      <c r="I32" s="25">
        <v>3</v>
      </c>
      <c r="J32" s="25">
        <v>6</v>
      </c>
      <c r="K32" s="25">
        <v>6</v>
      </c>
      <c r="L32" s="25">
        <v>0</v>
      </c>
      <c r="M32" s="25">
        <v>3</v>
      </c>
      <c r="N32" s="25">
        <v>6</v>
      </c>
      <c r="O32" s="25">
        <v>6</v>
      </c>
      <c r="P32" s="25">
        <v>3</v>
      </c>
      <c r="Q32" s="26">
        <v>0</v>
      </c>
      <c r="R32" s="27">
        <f>SUM(M32:Q32)</f>
        <v>18</v>
      </c>
      <c r="S32" s="26">
        <v>0</v>
      </c>
    </row>
    <row r="33" spans="2:19" x14ac:dyDescent="0.15">
      <c r="B33" s="64"/>
      <c r="C33" s="63"/>
      <c r="D33" s="15" t="s">
        <v>22</v>
      </c>
      <c r="E33" s="32" t="s">
        <v>23</v>
      </c>
      <c r="F33" s="32" t="s">
        <v>23</v>
      </c>
      <c r="G33" s="32" t="s">
        <v>23</v>
      </c>
      <c r="H33" s="32" t="s">
        <v>23</v>
      </c>
      <c r="I33" s="16">
        <f>I32/D32*100</f>
        <v>9.0909090909090917</v>
      </c>
      <c r="J33" s="16">
        <f>J32/D32*100</f>
        <v>18.181818181818183</v>
      </c>
      <c r="K33" s="16">
        <f>K32/D32*100</f>
        <v>18.181818181818183</v>
      </c>
      <c r="L33" s="32" t="s">
        <v>23</v>
      </c>
      <c r="M33" s="16">
        <f>M32/D32*100</f>
        <v>9.0909090909090917</v>
      </c>
      <c r="N33" s="16">
        <f>N32/D32*100</f>
        <v>18.181818181818183</v>
      </c>
      <c r="O33" s="16">
        <f>O32/D32*100</f>
        <v>18.181818181818183</v>
      </c>
      <c r="P33" s="16">
        <f>P32/D32*100</f>
        <v>9.0909090909090917</v>
      </c>
      <c r="Q33" s="19" t="s">
        <v>23</v>
      </c>
      <c r="R33" s="18">
        <f>R32/D32*100</f>
        <v>54.54545454545454</v>
      </c>
      <c r="S33" s="19" t="s">
        <v>23</v>
      </c>
    </row>
    <row r="34" spans="2:19" x14ac:dyDescent="0.15">
      <c r="B34" s="64"/>
      <c r="C34" s="63"/>
      <c r="D34" s="28">
        <f>D32/D8*100</f>
        <v>0.23075309418921752</v>
      </c>
      <c r="E34" s="33" t="s">
        <v>26</v>
      </c>
      <c r="F34" s="33" t="s">
        <v>26</v>
      </c>
      <c r="G34" s="33" t="s">
        <v>26</v>
      </c>
      <c r="H34" s="33" t="s">
        <v>26</v>
      </c>
      <c r="I34" s="29">
        <f t="shared" ref="I34:R34" si="9">I32/I8*100</f>
        <v>0.31347962382445138</v>
      </c>
      <c r="J34" s="29">
        <f t="shared" si="9"/>
        <v>0.42553191489361702</v>
      </c>
      <c r="K34" s="29">
        <f t="shared" si="9"/>
        <v>0.24783147459727387</v>
      </c>
      <c r="L34" s="33" t="s">
        <v>26</v>
      </c>
      <c r="M34" s="29">
        <f t="shared" si="9"/>
        <v>0.1394700139470014</v>
      </c>
      <c r="N34" s="29">
        <f t="shared" si="9"/>
        <v>0.36297640653357532</v>
      </c>
      <c r="O34" s="29">
        <f t="shared" si="9"/>
        <v>0.46189376443418012</v>
      </c>
      <c r="P34" s="29">
        <f t="shared" si="9"/>
        <v>0.41152263374485598</v>
      </c>
      <c r="Q34" s="50" t="s">
        <v>26</v>
      </c>
      <c r="R34" s="31">
        <f t="shared" si="9"/>
        <v>0.29880478087649404</v>
      </c>
      <c r="S34" s="22" t="s">
        <v>26</v>
      </c>
    </row>
    <row r="35" spans="2:19" x14ac:dyDescent="0.15">
      <c r="B35" s="64" t="s">
        <v>35</v>
      </c>
      <c r="C35" s="63"/>
      <c r="D35" s="24">
        <f>SUM(E35:Q35)+S35</f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6">
        <v>0</v>
      </c>
      <c r="R35" s="27">
        <f>SUM(M35:Q35)</f>
        <v>0</v>
      </c>
      <c r="S35" s="26">
        <v>0</v>
      </c>
    </row>
    <row r="36" spans="2:19" x14ac:dyDescent="0.15">
      <c r="B36" s="64"/>
      <c r="C36" s="63"/>
      <c r="D36" s="15" t="s">
        <v>23</v>
      </c>
      <c r="E36" s="32" t="s">
        <v>23</v>
      </c>
      <c r="F36" s="32" t="s">
        <v>23</v>
      </c>
      <c r="G36" s="32" t="s">
        <v>23</v>
      </c>
      <c r="H36" s="32" t="s">
        <v>23</v>
      </c>
      <c r="I36" s="32" t="s">
        <v>23</v>
      </c>
      <c r="J36" s="32" t="s">
        <v>23</v>
      </c>
      <c r="K36" s="32" t="s">
        <v>23</v>
      </c>
      <c r="L36" s="32" t="s">
        <v>23</v>
      </c>
      <c r="M36" s="32" t="s">
        <v>23</v>
      </c>
      <c r="N36" s="32" t="s">
        <v>23</v>
      </c>
      <c r="O36" s="32" t="s">
        <v>23</v>
      </c>
      <c r="P36" s="32" t="s">
        <v>23</v>
      </c>
      <c r="Q36" s="19" t="s">
        <v>23</v>
      </c>
      <c r="R36" s="51" t="s">
        <v>23</v>
      </c>
      <c r="S36" s="19" t="s">
        <v>23</v>
      </c>
    </row>
    <row r="37" spans="2:19" x14ac:dyDescent="0.15">
      <c r="B37" s="64"/>
      <c r="C37" s="63"/>
      <c r="D37" s="52" t="s">
        <v>26</v>
      </c>
      <c r="E37" s="33" t="s">
        <v>26</v>
      </c>
      <c r="F37" s="33" t="s">
        <v>26</v>
      </c>
      <c r="G37" s="33" t="s">
        <v>26</v>
      </c>
      <c r="H37" s="33" t="s">
        <v>26</v>
      </c>
      <c r="I37" s="33" t="s">
        <v>26</v>
      </c>
      <c r="J37" s="33" t="s">
        <v>26</v>
      </c>
      <c r="K37" s="33" t="s">
        <v>26</v>
      </c>
      <c r="L37" s="33" t="s">
        <v>26</v>
      </c>
      <c r="M37" s="33" t="s">
        <v>26</v>
      </c>
      <c r="N37" s="33" t="s">
        <v>26</v>
      </c>
      <c r="O37" s="33" t="s">
        <v>26</v>
      </c>
      <c r="P37" s="33" t="s">
        <v>26</v>
      </c>
      <c r="Q37" s="50" t="s">
        <v>26</v>
      </c>
      <c r="R37" s="53" t="s">
        <v>26</v>
      </c>
      <c r="S37" s="22" t="s">
        <v>26</v>
      </c>
    </row>
    <row r="38" spans="2:19" x14ac:dyDescent="0.15">
      <c r="B38" s="62" t="s">
        <v>36</v>
      </c>
      <c r="C38" s="63"/>
      <c r="D38" s="24">
        <f>SUM(E38:Q38)+S38</f>
        <v>618</v>
      </c>
      <c r="E38" s="25">
        <f>E41+E44+E47+E50+E53</f>
        <v>0</v>
      </c>
      <c r="F38" s="25">
        <f t="shared" ref="F38:S38" si="10">F41+F44+F47+F50+F53</f>
        <v>0</v>
      </c>
      <c r="G38" s="25">
        <f t="shared" si="10"/>
        <v>21</v>
      </c>
      <c r="H38" s="25">
        <f t="shared" si="10"/>
        <v>42</v>
      </c>
      <c r="I38" s="25">
        <f t="shared" si="10"/>
        <v>99</v>
      </c>
      <c r="J38" s="25">
        <f t="shared" si="10"/>
        <v>93</v>
      </c>
      <c r="K38" s="25">
        <f t="shared" si="10"/>
        <v>144</v>
      </c>
      <c r="L38" s="25">
        <f t="shared" si="10"/>
        <v>81</v>
      </c>
      <c r="M38" s="25">
        <f t="shared" si="10"/>
        <v>42</v>
      </c>
      <c r="N38" s="25">
        <f t="shared" si="10"/>
        <v>42</v>
      </c>
      <c r="O38" s="25">
        <f t="shared" si="10"/>
        <v>30</v>
      </c>
      <c r="P38" s="25">
        <f t="shared" si="10"/>
        <v>21</v>
      </c>
      <c r="Q38" s="26">
        <f t="shared" si="10"/>
        <v>3</v>
      </c>
      <c r="R38" s="27">
        <f>SUM(M38:Q38)</f>
        <v>138</v>
      </c>
      <c r="S38" s="26">
        <f t="shared" si="10"/>
        <v>0</v>
      </c>
    </row>
    <row r="39" spans="2:19" x14ac:dyDescent="0.15">
      <c r="B39" s="64"/>
      <c r="C39" s="63"/>
      <c r="D39" s="15" t="s">
        <v>22</v>
      </c>
      <c r="E39" s="32" t="s">
        <v>23</v>
      </c>
      <c r="F39" s="32" t="s">
        <v>23</v>
      </c>
      <c r="G39" s="16">
        <f>G38/D38*100</f>
        <v>3.3980582524271843</v>
      </c>
      <c r="H39" s="16">
        <f>H38/D38*100</f>
        <v>6.7961165048543686</v>
      </c>
      <c r="I39" s="16">
        <f>I38/D38*100</f>
        <v>16.019417475728158</v>
      </c>
      <c r="J39" s="16">
        <f>J38/D38*100</f>
        <v>15.048543689320388</v>
      </c>
      <c r="K39" s="16">
        <f>K38/D38*100</f>
        <v>23.300970873786408</v>
      </c>
      <c r="L39" s="16">
        <f>L38/D38*100</f>
        <v>13.106796116504855</v>
      </c>
      <c r="M39" s="16">
        <f>M38/D38*100</f>
        <v>6.7961165048543686</v>
      </c>
      <c r="N39" s="16">
        <f>N38/D38*100</f>
        <v>6.7961165048543686</v>
      </c>
      <c r="O39" s="16">
        <f>O38/D38*100</f>
        <v>4.8543689320388346</v>
      </c>
      <c r="P39" s="16">
        <f>P38/D38*100</f>
        <v>3.3980582524271843</v>
      </c>
      <c r="Q39" s="17">
        <f>Q38/D38*100</f>
        <v>0.48543689320388345</v>
      </c>
      <c r="R39" s="18">
        <f>R38/D38*100</f>
        <v>22.330097087378643</v>
      </c>
      <c r="S39" s="19" t="s">
        <v>23</v>
      </c>
    </row>
    <row r="40" spans="2:19" x14ac:dyDescent="0.15">
      <c r="B40" s="67"/>
      <c r="C40" s="68"/>
      <c r="D40" s="28">
        <f>D38/D8*100</f>
        <v>4.3213761275435285</v>
      </c>
      <c r="E40" s="33" t="s">
        <v>26</v>
      </c>
      <c r="F40" s="33" t="s">
        <v>26</v>
      </c>
      <c r="G40" s="29">
        <f t="shared" ref="G40:R40" si="11">G38/G8*100</f>
        <v>4.4585987261146496</v>
      </c>
      <c r="H40" s="29">
        <f t="shared" si="11"/>
        <v>7.0351758793969852</v>
      </c>
      <c r="I40" s="29">
        <f t="shared" si="11"/>
        <v>10.344827586206897</v>
      </c>
      <c r="J40" s="29">
        <f t="shared" si="11"/>
        <v>6.5957446808510634</v>
      </c>
      <c r="K40" s="29">
        <f t="shared" si="11"/>
        <v>5.9479553903345721</v>
      </c>
      <c r="L40" s="29">
        <f t="shared" si="11"/>
        <v>3.4263959390862944</v>
      </c>
      <c r="M40" s="29">
        <f t="shared" si="11"/>
        <v>1.9525801952580195</v>
      </c>
      <c r="N40" s="29">
        <f t="shared" si="11"/>
        <v>2.5408348457350272</v>
      </c>
      <c r="O40" s="29">
        <f t="shared" si="11"/>
        <v>2.3094688221709005</v>
      </c>
      <c r="P40" s="29">
        <f t="shared" si="11"/>
        <v>2.880658436213992</v>
      </c>
      <c r="Q40" s="30">
        <f t="shared" si="11"/>
        <v>1.5625</v>
      </c>
      <c r="R40" s="31">
        <f t="shared" si="11"/>
        <v>2.2908366533864544</v>
      </c>
      <c r="S40" s="22" t="s">
        <v>26</v>
      </c>
    </row>
    <row r="41" spans="2:19" x14ac:dyDescent="0.15">
      <c r="B41" s="69"/>
      <c r="C41" s="71" t="s">
        <v>37</v>
      </c>
      <c r="D41" s="34">
        <f>SUM(E41:Q41)+S41</f>
        <v>12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6</v>
      </c>
      <c r="M41" s="35">
        <v>0</v>
      </c>
      <c r="N41" s="35">
        <v>3</v>
      </c>
      <c r="O41" s="35">
        <v>3</v>
      </c>
      <c r="P41" s="35">
        <v>0</v>
      </c>
      <c r="Q41" s="36">
        <v>0</v>
      </c>
      <c r="R41" s="37">
        <f>SUM(M41:Q41)</f>
        <v>6</v>
      </c>
      <c r="S41" s="36">
        <v>0</v>
      </c>
    </row>
    <row r="42" spans="2:19" x14ac:dyDescent="0.15">
      <c r="B42" s="70"/>
      <c r="C42" s="72"/>
      <c r="D42" s="38" t="s">
        <v>22</v>
      </c>
      <c r="E42" s="39" t="s">
        <v>23</v>
      </c>
      <c r="F42" s="39" t="s">
        <v>23</v>
      </c>
      <c r="G42" s="39" t="s">
        <v>23</v>
      </c>
      <c r="H42" s="39" t="s">
        <v>23</v>
      </c>
      <c r="I42" s="39" t="s">
        <v>23</v>
      </c>
      <c r="J42" s="39" t="s">
        <v>23</v>
      </c>
      <c r="K42" s="39" t="s">
        <v>23</v>
      </c>
      <c r="L42" s="40">
        <f>L41/D41*100</f>
        <v>50</v>
      </c>
      <c r="M42" s="39" t="s">
        <v>23</v>
      </c>
      <c r="N42" s="40">
        <f>N41/D41*100</f>
        <v>25</v>
      </c>
      <c r="O42" s="40">
        <f>O41/D41*100</f>
        <v>25</v>
      </c>
      <c r="P42" s="39" t="s">
        <v>23</v>
      </c>
      <c r="Q42" s="41" t="s">
        <v>23</v>
      </c>
      <c r="R42" s="42">
        <f>R41/D41*100</f>
        <v>50</v>
      </c>
      <c r="S42" s="41" t="s">
        <v>23</v>
      </c>
    </row>
    <row r="43" spans="2:19" x14ac:dyDescent="0.15">
      <c r="B43" s="70"/>
      <c r="C43" s="72"/>
      <c r="D43" s="43">
        <f>D41/D8*100</f>
        <v>8.3910216068806373E-2</v>
      </c>
      <c r="E43" s="44" t="s">
        <v>26</v>
      </c>
      <c r="F43" s="44" t="s">
        <v>26</v>
      </c>
      <c r="G43" s="44" t="s">
        <v>26</v>
      </c>
      <c r="H43" s="44" t="s">
        <v>26</v>
      </c>
      <c r="I43" s="44" t="s">
        <v>26</v>
      </c>
      <c r="J43" s="44" t="s">
        <v>26</v>
      </c>
      <c r="K43" s="44" t="s">
        <v>26</v>
      </c>
      <c r="L43" s="45">
        <f t="shared" ref="L43:R43" si="12">L41/L8*100</f>
        <v>0.25380710659898476</v>
      </c>
      <c r="M43" s="44" t="s">
        <v>26</v>
      </c>
      <c r="N43" s="45">
        <f t="shared" si="12"/>
        <v>0.18148820326678766</v>
      </c>
      <c r="O43" s="45">
        <f t="shared" si="12"/>
        <v>0.23094688221709006</v>
      </c>
      <c r="P43" s="44" t="s">
        <v>26</v>
      </c>
      <c r="Q43" s="46" t="s">
        <v>26</v>
      </c>
      <c r="R43" s="47">
        <f t="shared" si="12"/>
        <v>9.9601593625498003E-2</v>
      </c>
      <c r="S43" s="46" t="s">
        <v>26</v>
      </c>
    </row>
    <row r="44" spans="2:19" x14ac:dyDescent="0.15">
      <c r="B44" s="70"/>
      <c r="C44" s="72" t="s">
        <v>38</v>
      </c>
      <c r="D44" s="34">
        <f>SUM(E44:Q44)+S44</f>
        <v>606</v>
      </c>
      <c r="E44" s="35">
        <v>0</v>
      </c>
      <c r="F44" s="35">
        <v>0</v>
      </c>
      <c r="G44" s="35">
        <v>21</v>
      </c>
      <c r="H44" s="35">
        <v>42</v>
      </c>
      <c r="I44" s="35">
        <v>99</v>
      </c>
      <c r="J44" s="35">
        <v>93</v>
      </c>
      <c r="K44" s="35">
        <v>144</v>
      </c>
      <c r="L44" s="35">
        <v>75</v>
      </c>
      <c r="M44" s="35">
        <v>42</v>
      </c>
      <c r="N44" s="35">
        <v>39</v>
      </c>
      <c r="O44" s="35">
        <v>27</v>
      </c>
      <c r="P44" s="35">
        <v>21</v>
      </c>
      <c r="Q44" s="36">
        <v>3</v>
      </c>
      <c r="R44" s="37">
        <f>SUM(M44:Q44)</f>
        <v>132</v>
      </c>
      <c r="S44" s="36">
        <v>0</v>
      </c>
    </row>
    <row r="45" spans="2:19" x14ac:dyDescent="0.15">
      <c r="B45" s="70"/>
      <c r="C45" s="72"/>
      <c r="D45" s="38" t="s">
        <v>22</v>
      </c>
      <c r="E45" s="39" t="s">
        <v>23</v>
      </c>
      <c r="F45" s="39" t="s">
        <v>23</v>
      </c>
      <c r="G45" s="40">
        <f>G44/D44*100</f>
        <v>3.4653465346534658</v>
      </c>
      <c r="H45" s="40">
        <f>H44/D44*100</f>
        <v>6.9306930693069315</v>
      </c>
      <c r="I45" s="40">
        <f>I44/D44*100</f>
        <v>16.336633663366339</v>
      </c>
      <c r="J45" s="40">
        <f>J44/D44*100</f>
        <v>15.346534653465346</v>
      </c>
      <c r="K45" s="40">
        <f>K44/D44*100</f>
        <v>23.762376237623762</v>
      </c>
      <c r="L45" s="40">
        <f>L44/D44*100</f>
        <v>12.376237623762377</v>
      </c>
      <c r="M45" s="40">
        <f>M44/D44*100</f>
        <v>6.9306930693069315</v>
      </c>
      <c r="N45" s="40">
        <f>N44/D44*100</f>
        <v>6.435643564356436</v>
      </c>
      <c r="O45" s="40">
        <f>O44/D44*100</f>
        <v>4.455445544554455</v>
      </c>
      <c r="P45" s="40">
        <f>P44/D44*100</f>
        <v>3.4653465346534658</v>
      </c>
      <c r="Q45" s="48">
        <f>Q44/D44*100</f>
        <v>0.49504950495049505</v>
      </c>
      <c r="R45" s="42">
        <f>R44/D44*100</f>
        <v>21.782178217821784</v>
      </c>
      <c r="S45" s="41" t="s">
        <v>23</v>
      </c>
    </row>
    <row r="46" spans="2:19" x14ac:dyDescent="0.15">
      <c r="B46" s="70"/>
      <c r="C46" s="72"/>
      <c r="D46" s="43">
        <f>D44/D8*100</f>
        <v>4.2374659114747217</v>
      </c>
      <c r="E46" s="44" t="s">
        <v>26</v>
      </c>
      <c r="F46" s="44" t="s">
        <v>26</v>
      </c>
      <c r="G46" s="45">
        <f t="shared" ref="G46:R46" si="13">G44/G8*100</f>
        <v>4.4585987261146496</v>
      </c>
      <c r="H46" s="45">
        <f t="shared" si="13"/>
        <v>7.0351758793969852</v>
      </c>
      <c r="I46" s="45">
        <f t="shared" si="13"/>
        <v>10.344827586206897</v>
      </c>
      <c r="J46" s="45">
        <f t="shared" si="13"/>
        <v>6.5957446808510634</v>
      </c>
      <c r="K46" s="45">
        <f t="shared" si="13"/>
        <v>5.9479553903345721</v>
      </c>
      <c r="L46" s="45">
        <f t="shared" si="13"/>
        <v>3.1725888324873095</v>
      </c>
      <c r="M46" s="45">
        <f t="shared" si="13"/>
        <v>1.9525801952580195</v>
      </c>
      <c r="N46" s="45">
        <f t="shared" si="13"/>
        <v>2.3593466424682399</v>
      </c>
      <c r="O46" s="45">
        <f t="shared" si="13"/>
        <v>2.0785219399538106</v>
      </c>
      <c r="P46" s="45">
        <f t="shared" si="13"/>
        <v>2.880658436213992</v>
      </c>
      <c r="Q46" s="49">
        <f t="shared" si="13"/>
        <v>1.5625</v>
      </c>
      <c r="R46" s="47">
        <f t="shared" si="13"/>
        <v>2.1912350597609564</v>
      </c>
      <c r="S46" s="46" t="s">
        <v>26</v>
      </c>
    </row>
    <row r="47" spans="2:19" x14ac:dyDescent="0.15">
      <c r="B47" s="70"/>
      <c r="C47" s="72" t="s">
        <v>39</v>
      </c>
      <c r="D47" s="34">
        <f>SUM(E47:Q47)+S47</f>
        <v>0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  <c r="P47" s="35">
        <v>0</v>
      </c>
      <c r="Q47" s="36">
        <v>0</v>
      </c>
      <c r="R47" s="37">
        <f>SUM(M47:Q47)</f>
        <v>0</v>
      </c>
      <c r="S47" s="36">
        <v>0</v>
      </c>
    </row>
    <row r="48" spans="2:19" x14ac:dyDescent="0.15">
      <c r="B48" s="70"/>
      <c r="C48" s="72"/>
      <c r="D48" s="38" t="s">
        <v>23</v>
      </c>
      <c r="E48" s="39" t="s">
        <v>23</v>
      </c>
      <c r="F48" s="39" t="s">
        <v>23</v>
      </c>
      <c r="G48" s="39" t="s">
        <v>23</v>
      </c>
      <c r="H48" s="39" t="s">
        <v>23</v>
      </c>
      <c r="I48" s="39" t="s">
        <v>23</v>
      </c>
      <c r="J48" s="39" t="s">
        <v>23</v>
      </c>
      <c r="K48" s="39" t="s">
        <v>23</v>
      </c>
      <c r="L48" s="39" t="s">
        <v>23</v>
      </c>
      <c r="M48" s="39" t="s">
        <v>23</v>
      </c>
      <c r="N48" s="39" t="s">
        <v>23</v>
      </c>
      <c r="O48" s="39" t="s">
        <v>23</v>
      </c>
      <c r="P48" s="39" t="s">
        <v>23</v>
      </c>
      <c r="Q48" s="41" t="s">
        <v>23</v>
      </c>
      <c r="R48" s="54" t="s">
        <v>23</v>
      </c>
      <c r="S48" s="41" t="s">
        <v>23</v>
      </c>
    </row>
    <row r="49" spans="2:19" x14ac:dyDescent="0.15">
      <c r="B49" s="70"/>
      <c r="C49" s="72"/>
      <c r="D49" s="55" t="s">
        <v>26</v>
      </c>
      <c r="E49" s="44" t="s">
        <v>26</v>
      </c>
      <c r="F49" s="44" t="s">
        <v>26</v>
      </c>
      <c r="G49" s="44" t="s">
        <v>26</v>
      </c>
      <c r="H49" s="44" t="s">
        <v>26</v>
      </c>
      <c r="I49" s="44" t="s">
        <v>26</v>
      </c>
      <c r="J49" s="44" t="s">
        <v>26</v>
      </c>
      <c r="K49" s="44" t="s">
        <v>26</v>
      </c>
      <c r="L49" s="44" t="s">
        <v>26</v>
      </c>
      <c r="M49" s="44" t="s">
        <v>26</v>
      </c>
      <c r="N49" s="44" t="s">
        <v>26</v>
      </c>
      <c r="O49" s="44" t="s">
        <v>26</v>
      </c>
      <c r="P49" s="44" t="s">
        <v>26</v>
      </c>
      <c r="Q49" s="46" t="s">
        <v>26</v>
      </c>
      <c r="R49" s="56" t="s">
        <v>26</v>
      </c>
      <c r="S49" s="46" t="s">
        <v>26</v>
      </c>
    </row>
    <row r="50" spans="2:19" x14ac:dyDescent="0.15">
      <c r="B50" s="70"/>
      <c r="C50" s="72" t="s">
        <v>40</v>
      </c>
      <c r="D50" s="34">
        <f>SUM(E50:Q50)+S50</f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  <c r="P50" s="35">
        <v>0</v>
      </c>
      <c r="Q50" s="36">
        <v>0</v>
      </c>
      <c r="R50" s="37">
        <f>SUM(M50:Q50)</f>
        <v>0</v>
      </c>
      <c r="S50" s="36">
        <v>0</v>
      </c>
    </row>
    <row r="51" spans="2:19" x14ac:dyDescent="0.15">
      <c r="B51" s="70"/>
      <c r="C51" s="72"/>
      <c r="D51" s="38" t="s">
        <v>23</v>
      </c>
      <c r="E51" s="39" t="s">
        <v>23</v>
      </c>
      <c r="F51" s="39" t="s">
        <v>23</v>
      </c>
      <c r="G51" s="39" t="s">
        <v>23</v>
      </c>
      <c r="H51" s="39" t="s">
        <v>23</v>
      </c>
      <c r="I51" s="39" t="s">
        <v>23</v>
      </c>
      <c r="J51" s="39" t="s">
        <v>23</v>
      </c>
      <c r="K51" s="39" t="s">
        <v>23</v>
      </c>
      <c r="L51" s="39" t="s">
        <v>23</v>
      </c>
      <c r="M51" s="39" t="s">
        <v>23</v>
      </c>
      <c r="N51" s="39" t="s">
        <v>23</v>
      </c>
      <c r="O51" s="39" t="s">
        <v>23</v>
      </c>
      <c r="P51" s="39" t="s">
        <v>23</v>
      </c>
      <c r="Q51" s="41" t="s">
        <v>23</v>
      </c>
      <c r="R51" s="54" t="s">
        <v>23</v>
      </c>
      <c r="S51" s="41" t="s">
        <v>23</v>
      </c>
    </row>
    <row r="52" spans="2:19" x14ac:dyDescent="0.15">
      <c r="B52" s="70"/>
      <c r="C52" s="72"/>
      <c r="D52" s="55" t="s">
        <v>26</v>
      </c>
      <c r="E52" s="44" t="s">
        <v>26</v>
      </c>
      <c r="F52" s="44" t="s">
        <v>26</v>
      </c>
      <c r="G52" s="44" t="s">
        <v>26</v>
      </c>
      <c r="H52" s="44" t="s">
        <v>26</v>
      </c>
      <c r="I52" s="44" t="s">
        <v>26</v>
      </c>
      <c r="J52" s="44" t="s">
        <v>26</v>
      </c>
      <c r="K52" s="44" t="s">
        <v>26</v>
      </c>
      <c r="L52" s="44" t="s">
        <v>26</v>
      </c>
      <c r="M52" s="44" t="s">
        <v>26</v>
      </c>
      <c r="N52" s="44" t="s">
        <v>26</v>
      </c>
      <c r="O52" s="44" t="s">
        <v>26</v>
      </c>
      <c r="P52" s="44" t="s">
        <v>26</v>
      </c>
      <c r="Q52" s="46" t="s">
        <v>26</v>
      </c>
      <c r="R52" s="56" t="s">
        <v>26</v>
      </c>
      <c r="S52" s="46" t="s">
        <v>26</v>
      </c>
    </row>
    <row r="53" spans="2:19" x14ac:dyDescent="0.15">
      <c r="B53" s="70"/>
      <c r="C53" s="71" t="s">
        <v>41</v>
      </c>
      <c r="D53" s="34">
        <f>SUM(E53:Q53)+S53</f>
        <v>0</v>
      </c>
      <c r="E53" s="35">
        <v>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  <c r="P53" s="35">
        <v>0</v>
      </c>
      <c r="Q53" s="36">
        <v>0</v>
      </c>
      <c r="R53" s="37">
        <f>SUM(M53:Q53)</f>
        <v>0</v>
      </c>
      <c r="S53" s="36">
        <v>0</v>
      </c>
    </row>
    <row r="54" spans="2:19" x14ac:dyDescent="0.15">
      <c r="B54" s="70"/>
      <c r="C54" s="72"/>
      <c r="D54" s="38" t="s">
        <v>23</v>
      </c>
      <c r="E54" s="39" t="s">
        <v>23</v>
      </c>
      <c r="F54" s="39" t="s">
        <v>23</v>
      </c>
      <c r="G54" s="39" t="s">
        <v>23</v>
      </c>
      <c r="H54" s="39" t="s">
        <v>23</v>
      </c>
      <c r="I54" s="39" t="s">
        <v>23</v>
      </c>
      <c r="J54" s="39" t="s">
        <v>23</v>
      </c>
      <c r="K54" s="39" t="s">
        <v>23</v>
      </c>
      <c r="L54" s="39" t="s">
        <v>23</v>
      </c>
      <c r="M54" s="39" t="s">
        <v>23</v>
      </c>
      <c r="N54" s="39" t="s">
        <v>23</v>
      </c>
      <c r="O54" s="39" t="s">
        <v>23</v>
      </c>
      <c r="P54" s="39" t="s">
        <v>23</v>
      </c>
      <c r="Q54" s="41" t="s">
        <v>23</v>
      </c>
      <c r="R54" s="54" t="s">
        <v>23</v>
      </c>
      <c r="S54" s="41" t="s">
        <v>23</v>
      </c>
    </row>
    <row r="55" spans="2:19" x14ac:dyDescent="0.15">
      <c r="B55" s="70"/>
      <c r="C55" s="72"/>
      <c r="D55" s="55" t="s">
        <v>26</v>
      </c>
      <c r="E55" s="44" t="s">
        <v>26</v>
      </c>
      <c r="F55" s="44" t="s">
        <v>26</v>
      </c>
      <c r="G55" s="44" t="s">
        <v>26</v>
      </c>
      <c r="H55" s="44" t="s">
        <v>26</v>
      </c>
      <c r="I55" s="44" t="s">
        <v>26</v>
      </c>
      <c r="J55" s="44" t="s">
        <v>26</v>
      </c>
      <c r="K55" s="44" t="s">
        <v>26</v>
      </c>
      <c r="L55" s="44" t="s">
        <v>26</v>
      </c>
      <c r="M55" s="44" t="s">
        <v>26</v>
      </c>
      <c r="N55" s="44" t="s">
        <v>26</v>
      </c>
      <c r="O55" s="44" t="s">
        <v>26</v>
      </c>
      <c r="P55" s="44" t="s">
        <v>26</v>
      </c>
      <c r="Q55" s="46" t="s">
        <v>26</v>
      </c>
      <c r="R55" s="56" t="s">
        <v>26</v>
      </c>
      <c r="S55" s="46" t="s">
        <v>26</v>
      </c>
    </row>
    <row r="56" spans="2:19" x14ac:dyDescent="0.15">
      <c r="B56" s="62" t="s">
        <v>42</v>
      </c>
      <c r="C56" s="63"/>
      <c r="D56" s="24">
        <f>SUM(E56:Q56)+S56</f>
        <v>111</v>
      </c>
      <c r="E56" s="25">
        <v>0</v>
      </c>
      <c r="F56" s="25">
        <v>0</v>
      </c>
      <c r="G56" s="25">
        <v>3</v>
      </c>
      <c r="H56" s="25">
        <v>6</v>
      </c>
      <c r="I56" s="25">
        <v>6</v>
      </c>
      <c r="J56" s="25">
        <v>15</v>
      </c>
      <c r="K56" s="25">
        <v>12</v>
      </c>
      <c r="L56" s="25">
        <v>15</v>
      </c>
      <c r="M56" s="25">
        <v>24</v>
      </c>
      <c r="N56" s="25">
        <v>21</v>
      </c>
      <c r="O56" s="25">
        <v>9</v>
      </c>
      <c r="P56" s="25">
        <v>0</v>
      </c>
      <c r="Q56" s="26">
        <v>0</v>
      </c>
      <c r="R56" s="27">
        <f>SUM(M56:Q56)</f>
        <v>54</v>
      </c>
      <c r="S56" s="26">
        <v>0</v>
      </c>
    </row>
    <row r="57" spans="2:19" x14ac:dyDescent="0.15">
      <c r="B57" s="64"/>
      <c r="C57" s="63"/>
      <c r="D57" s="15" t="s">
        <v>22</v>
      </c>
      <c r="E57" s="32" t="s">
        <v>23</v>
      </c>
      <c r="F57" s="32" t="s">
        <v>23</v>
      </c>
      <c r="G57" s="16">
        <f>G56/D56*100</f>
        <v>2.7027027027027026</v>
      </c>
      <c r="H57" s="16">
        <f>H56/D56*100</f>
        <v>5.4054054054054053</v>
      </c>
      <c r="I57" s="16">
        <f>I56/D56*100</f>
        <v>5.4054054054054053</v>
      </c>
      <c r="J57" s="16">
        <f>J56/D56*100</f>
        <v>13.513513513513514</v>
      </c>
      <c r="K57" s="16">
        <f>K56/D56*100</f>
        <v>10.810810810810811</v>
      </c>
      <c r="L57" s="16">
        <f>L56/D56*100</f>
        <v>13.513513513513514</v>
      </c>
      <c r="M57" s="16">
        <f>M56/D56*100</f>
        <v>21.621621621621621</v>
      </c>
      <c r="N57" s="16">
        <f>N56/D56*100</f>
        <v>18.918918918918919</v>
      </c>
      <c r="O57" s="16">
        <f>O56/D56*100</f>
        <v>8.1081081081081088</v>
      </c>
      <c r="P57" s="32" t="s">
        <v>23</v>
      </c>
      <c r="Q57" s="19" t="s">
        <v>23</v>
      </c>
      <c r="R57" s="18">
        <f>R56/D56*100</f>
        <v>48.648648648648653</v>
      </c>
      <c r="S57" s="19" t="s">
        <v>23</v>
      </c>
    </row>
    <row r="58" spans="2:19" ht="12.75" thickBot="1" x14ac:dyDescent="0.2">
      <c r="B58" s="65"/>
      <c r="C58" s="66"/>
      <c r="D58" s="57">
        <f>D56/D8*100</f>
        <v>0.77616949863645901</v>
      </c>
      <c r="E58" s="58" t="s">
        <v>26</v>
      </c>
      <c r="F58" s="58" t="s">
        <v>26</v>
      </c>
      <c r="G58" s="59">
        <f t="shared" ref="G58:R58" si="14">G56/G8*100</f>
        <v>0.63694267515923575</v>
      </c>
      <c r="H58" s="59">
        <f t="shared" si="14"/>
        <v>1.0050251256281406</v>
      </c>
      <c r="I58" s="59">
        <f t="shared" si="14"/>
        <v>0.62695924764890276</v>
      </c>
      <c r="J58" s="59">
        <f t="shared" si="14"/>
        <v>1.0638297872340425</v>
      </c>
      <c r="K58" s="59">
        <f t="shared" si="14"/>
        <v>0.49566294919454773</v>
      </c>
      <c r="L58" s="59">
        <f t="shared" si="14"/>
        <v>0.63451776649746194</v>
      </c>
      <c r="M58" s="59">
        <f t="shared" si="14"/>
        <v>1.1157601115760112</v>
      </c>
      <c r="N58" s="59">
        <f t="shared" si="14"/>
        <v>1.2704174228675136</v>
      </c>
      <c r="O58" s="59">
        <f t="shared" si="14"/>
        <v>0.69284064665127021</v>
      </c>
      <c r="P58" s="58" t="s">
        <v>26</v>
      </c>
      <c r="Q58" s="60" t="s">
        <v>26</v>
      </c>
      <c r="R58" s="61">
        <f t="shared" si="14"/>
        <v>0.89641434262948216</v>
      </c>
      <c r="S58" s="60" t="s">
        <v>26</v>
      </c>
    </row>
    <row r="59" spans="2:19" ht="12.75" thickTop="1" x14ac:dyDescent="0.15"/>
    <row r="60" spans="2:19" x14ac:dyDescent="0.15">
      <c r="B60" s="2" t="s">
        <v>43</v>
      </c>
    </row>
  </sheetData>
  <mergeCells count="19">
    <mergeCell ref="B23:B28"/>
    <mergeCell ref="C23:C25"/>
    <mergeCell ref="C26:C28"/>
    <mergeCell ref="B8:C10"/>
    <mergeCell ref="B11:C13"/>
    <mergeCell ref="B14:C16"/>
    <mergeCell ref="B17:C19"/>
    <mergeCell ref="B20:C22"/>
    <mergeCell ref="B56:C58"/>
    <mergeCell ref="B29:C31"/>
    <mergeCell ref="B32:C34"/>
    <mergeCell ref="B35:C37"/>
    <mergeCell ref="B38:C40"/>
    <mergeCell ref="B41:B55"/>
    <mergeCell ref="C41:C43"/>
    <mergeCell ref="C44:C46"/>
    <mergeCell ref="C47:C49"/>
    <mergeCell ref="C50:C52"/>
    <mergeCell ref="C53:C55"/>
  </mergeCells>
  <phoneticPr fontId="2"/>
  <pageMargins left="0.7" right="0.7" top="0.75" bottom="0.75" header="0.3" footer="0.3"/>
  <pageSetup paperSize="9" orientation="portrait" r:id="rId1"/>
  <ignoredErrors>
    <ignoredError sqref="D9:D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第４表の２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2019-02-14T10:07:32Z</dcterms:created>
  <dcterms:modified xsi:type="dcterms:W3CDTF">2019-02-14T10:07:37Z</dcterms:modified>
</cp:coreProperties>
</file>