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１表" sheetId="1" r:id="rId1"/>
  </sheets>
  <calcPr calcId="145621"/>
</workbook>
</file>

<file path=xl/calcChain.xml><?xml version="1.0" encoding="utf-8"?>
<calcChain xmlns="http://schemas.openxmlformats.org/spreadsheetml/2006/main">
  <c r="L46" i="1" l="1"/>
  <c r="I46" i="1"/>
  <c r="H46" i="1"/>
  <c r="E46" i="1"/>
  <c r="D44" i="1"/>
  <c r="L45" i="1" s="1"/>
  <c r="L43" i="1"/>
  <c r="H43" i="1"/>
  <c r="G43" i="1"/>
  <c r="L42" i="1"/>
  <c r="I42" i="1"/>
  <c r="G42" i="1"/>
  <c r="F42" i="1"/>
  <c r="E42" i="1"/>
  <c r="D41" i="1"/>
  <c r="H42" i="1" s="1"/>
  <c r="L38" i="1"/>
  <c r="K38" i="1"/>
  <c r="J38" i="1"/>
  <c r="J46" i="1" s="1"/>
  <c r="I38" i="1"/>
  <c r="H38" i="1"/>
  <c r="G38" i="1"/>
  <c r="G46" i="1" s="1"/>
  <c r="F38" i="1"/>
  <c r="F43" i="1" s="1"/>
  <c r="E38" i="1"/>
  <c r="J37" i="1"/>
  <c r="F37" i="1"/>
  <c r="E37" i="1"/>
  <c r="D35" i="1"/>
  <c r="D37" i="1" s="1"/>
  <c r="D32" i="1"/>
  <c r="L33" i="1" s="1"/>
  <c r="D29" i="1"/>
  <c r="L30" i="1" s="1"/>
  <c r="L26" i="1"/>
  <c r="L34" i="1" s="1"/>
  <c r="K26" i="1"/>
  <c r="J26" i="1"/>
  <c r="J34" i="1" s="1"/>
  <c r="I26" i="1"/>
  <c r="I37" i="1" s="1"/>
  <c r="H26" i="1"/>
  <c r="H34" i="1" s="1"/>
  <c r="G26" i="1"/>
  <c r="G34" i="1" s="1"/>
  <c r="F26" i="1"/>
  <c r="F34" i="1" s="1"/>
  <c r="E26" i="1"/>
  <c r="E34" i="1" s="1"/>
  <c r="D26" i="1"/>
  <c r="I25" i="1"/>
  <c r="H25" i="1"/>
  <c r="E25" i="1"/>
  <c r="D23" i="1"/>
  <c r="L24" i="1" s="1"/>
  <c r="I22" i="1"/>
  <c r="H22" i="1"/>
  <c r="E22" i="1"/>
  <c r="D20" i="1"/>
  <c r="L21" i="1" s="1"/>
  <c r="L18" i="1"/>
  <c r="I18" i="1"/>
  <c r="G18" i="1"/>
  <c r="F18" i="1"/>
  <c r="E18" i="1"/>
  <c r="D17" i="1"/>
  <c r="H18" i="1" s="1"/>
  <c r="I16" i="1"/>
  <c r="F16" i="1"/>
  <c r="E16" i="1"/>
  <c r="D14" i="1"/>
  <c r="J13" i="1"/>
  <c r="I13" i="1"/>
  <c r="F13" i="1"/>
  <c r="E13" i="1"/>
  <c r="K12" i="1"/>
  <c r="J12" i="1"/>
  <c r="I12" i="1"/>
  <c r="G12" i="1"/>
  <c r="F12" i="1"/>
  <c r="E12" i="1"/>
  <c r="D11" i="1"/>
  <c r="L12" i="1" s="1"/>
  <c r="L8" i="1"/>
  <c r="L25" i="1" s="1"/>
  <c r="K8" i="1"/>
  <c r="K13" i="1" s="1"/>
  <c r="J8" i="1"/>
  <c r="I8" i="1"/>
  <c r="I19" i="1" s="1"/>
  <c r="H8" i="1"/>
  <c r="H16" i="1" s="1"/>
  <c r="G8" i="1"/>
  <c r="G25" i="1" s="1"/>
  <c r="F8" i="1"/>
  <c r="F19" i="1" s="1"/>
  <c r="E8" i="1"/>
  <c r="E19" i="1" s="1"/>
  <c r="J9" i="1" l="1"/>
  <c r="H15" i="1"/>
  <c r="G19" i="1"/>
  <c r="H21" i="1"/>
  <c r="H27" i="1"/>
  <c r="H30" i="1"/>
  <c r="D34" i="1"/>
  <c r="I36" i="1"/>
  <c r="H45" i="1"/>
  <c r="L9" i="1"/>
  <c r="E15" i="1"/>
  <c r="I15" i="1"/>
  <c r="H19" i="1"/>
  <c r="I21" i="1"/>
  <c r="E24" i="1"/>
  <c r="I24" i="1"/>
  <c r="E27" i="1"/>
  <c r="I27" i="1"/>
  <c r="E30" i="1"/>
  <c r="I30" i="1"/>
  <c r="E31" i="1"/>
  <c r="I31" i="1"/>
  <c r="E33" i="1"/>
  <c r="I33" i="1"/>
  <c r="I34" i="1"/>
  <c r="E36" i="1"/>
  <c r="J36" i="1"/>
  <c r="L37" i="1"/>
  <c r="E45" i="1"/>
  <c r="I45" i="1"/>
  <c r="H12" i="1"/>
  <c r="G13" i="1"/>
  <c r="F15" i="1"/>
  <c r="L15" i="1"/>
  <c r="G16" i="1"/>
  <c r="F21" i="1"/>
  <c r="J21" i="1"/>
  <c r="F22" i="1"/>
  <c r="J22" i="1"/>
  <c r="F24" i="1"/>
  <c r="J24" i="1"/>
  <c r="F25" i="1"/>
  <c r="J25" i="1"/>
  <c r="F27" i="1"/>
  <c r="J27" i="1"/>
  <c r="F30" i="1"/>
  <c r="J30" i="1"/>
  <c r="F31" i="1"/>
  <c r="J31" i="1"/>
  <c r="F33" i="1"/>
  <c r="J33" i="1"/>
  <c r="F36" i="1"/>
  <c r="L36" i="1"/>
  <c r="G37" i="1"/>
  <c r="D38" i="1"/>
  <c r="E43" i="1"/>
  <c r="I43" i="1"/>
  <c r="F45" i="1"/>
  <c r="J45" i="1"/>
  <c r="F46" i="1"/>
  <c r="H24" i="1"/>
  <c r="D31" i="1"/>
  <c r="H31" i="1"/>
  <c r="H33" i="1"/>
  <c r="D8" i="1"/>
  <c r="L16" i="1"/>
  <c r="E21" i="1"/>
  <c r="H13" i="1"/>
  <c r="L13" i="1"/>
  <c r="G15" i="1"/>
  <c r="L19" i="1"/>
  <c r="G21" i="1"/>
  <c r="G22" i="1"/>
  <c r="L22" i="1"/>
  <c r="G24" i="1"/>
  <c r="G27" i="1"/>
  <c r="L27" i="1"/>
  <c r="G30" i="1"/>
  <c r="G31" i="1"/>
  <c r="L31" i="1"/>
  <c r="G33" i="1"/>
  <c r="G36" i="1"/>
  <c r="G45" i="1"/>
  <c r="D43" i="1" l="1"/>
  <c r="L39" i="1"/>
  <c r="J39" i="1"/>
  <c r="I39" i="1"/>
  <c r="D13" i="1"/>
  <c r="D19" i="1"/>
  <c r="I9" i="1"/>
  <c r="G39" i="1"/>
  <c r="H9" i="1"/>
  <c r="F39" i="1"/>
  <c r="E39" i="1"/>
  <c r="F9" i="1"/>
  <c r="D22" i="1"/>
  <c r="E9" i="1"/>
  <c r="D46" i="1"/>
  <c r="D25" i="1"/>
  <c r="K9" i="1"/>
  <c r="H39" i="1"/>
  <c r="G9" i="1"/>
  <c r="D16" i="1"/>
</calcChain>
</file>

<file path=xl/sharedStrings.xml><?xml version="1.0" encoding="utf-8"?>
<sst xmlns="http://schemas.openxmlformats.org/spreadsheetml/2006/main" count="97" uniqueCount="39">
  <si>
    <t>労働災害原因要素の分析</t>
  </si>
  <si>
    <t>平成27年　陸上貨物運送業，港湾荷役業，林業</t>
    <phoneticPr fontId="2"/>
  </si>
  <si>
    <t>事業の種類（陸上貨物運送事業・港湾運送業）及び業種（林業）別・事業場規模別死傷者数</t>
  </si>
  <si>
    <t>第1表 事業の種類別・規模別死傷者数 (平成27年，休業4日以上，単位：人)</t>
    <phoneticPr fontId="2"/>
  </si>
  <si>
    <t>事業の種類別</t>
  </si>
  <si>
    <t>事業場の規模別</t>
  </si>
  <si>
    <t>合計</t>
  </si>
  <si>
    <t>労働者数
1～9人</t>
    <phoneticPr fontId="2"/>
  </si>
  <si>
    <t>10～29人</t>
  </si>
  <si>
    <t>30～49人</t>
  </si>
  <si>
    <t>50～99人</t>
  </si>
  <si>
    <t>100～
299人</t>
    <phoneticPr fontId="2"/>
  </si>
  <si>
    <t>300～
999人</t>
    <phoneticPr fontId="2"/>
  </si>
  <si>
    <t>1,000人
以上</t>
    <phoneticPr fontId="2"/>
  </si>
  <si>
    <t>分類不能</t>
  </si>
  <si>
    <t>陸上貨物運送事業</t>
    <phoneticPr fontId="2"/>
  </si>
  <si>
    <t>(100)</t>
    <phoneticPr fontId="2"/>
  </si>
  <si>
    <t>((100))</t>
    <phoneticPr fontId="2"/>
  </si>
  <si>
    <t>一般貨物自動車運送業</t>
  </si>
  <si>
    <t>特定貨物自動車運送業</t>
  </si>
  <si>
    <t>(-)</t>
    <phoneticPr fontId="2"/>
  </si>
  <si>
    <t>((-))</t>
    <phoneticPr fontId="2"/>
  </si>
  <si>
    <t>貨物軽自動車運送業</t>
  </si>
  <si>
    <t>(-)</t>
  </si>
  <si>
    <t>((-))</t>
  </si>
  <si>
    <t>その他の道路貨物運送業</t>
  </si>
  <si>
    <t>陸上貨物取扱業</t>
  </si>
  <si>
    <t>((-))</t>
    <phoneticPr fontId="2"/>
  </si>
  <si>
    <t>港湾運送業</t>
  </si>
  <si>
    <t>(100)</t>
    <phoneticPr fontId="2"/>
  </si>
  <si>
    <t>((100))</t>
    <phoneticPr fontId="2"/>
  </si>
  <si>
    <t>一般港湾運送業</t>
  </si>
  <si>
    <t>(-)</t>
    <phoneticPr fontId="2"/>
  </si>
  <si>
    <t>港湾荷役業</t>
  </si>
  <si>
    <t>その他の港湾運送業</t>
  </si>
  <si>
    <t>林業</t>
  </si>
  <si>
    <t>木材伐出業</t>
  </si>
  <si>
    <t>その他の林業</t>
  </si>
  <si>
    <t>( )数字は規模別の割合(％)を、(( ))数字は事業の種類別の割合(％)を示す。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</si>
</sst>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8FCB7"/>
        <bgColor indexed="64"/>
      </patternFill>
    </fill>
    <fill>
      <patternFill patternType="solid">
        <fgColor rgb="FF38AB86"/>
        <bgColor indexed="64"/>
      </patternFill>
    </fill>
    <fill>
      <patternFill patternType="solid">
        <fgColor rgb="FFDCFED4"/>
        <bgColor indexed="64"/>
      </patternFill>
    </fill>
  </fills>
  <borders count="25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n">
        <color rgb="FF2C8769"/>
      </bottom>
      <diagonal/>
    </border>
    <border>
      <left/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  <border>
      <left style="thin">
        <color rgb="FF2C8769"/>
      </left>
      <right style="thick">
        <color rgb="FF2C8769"/>
      </right>
      <top style="thin">
        <color rgb="FF2C8769"/>
      </top>
      <bottom/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/>
      <diagonal/>
    </border>
    <border>
      <left style="thin">
        <color rgb="FF2C8769"/>
      </left>
      <right style="thin">
        <color rgb="FF2C8769"/>
      </right>
      <top style="thin">
        <color rgb="FF2C8769"/>
      </top>
      <bottom/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0" fontId="1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0" xfId="0" applyNumberFormat="1" applyFont="1" applyFill="1" applyBorder="1">
      <alignment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>
      <alignment vertical="center"/>
    </xf>
    <xf numFmtId="177" fontId="3" fillId="4" borderId="10" xfId="0" applyNumberFormat="1" applyFont="1" applyFill="1" applyBorder="1">
      <alignment vertical="center"/>
    </xf>
    <xf numFmtId="176" fontId="3" fillId="4" borderId="12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1" fillId="4" borderId="16" xfId="0" applyNumberFormat="1" applyFont="1" applyFill="1" applyBorder="1">
      <alignment vertical="center"/>
    </xf>
    <xf numFmtId="177" fontId="3" fillId="4" borderId="17" xfId="0" applyNumberFormat="1" applyFont="1" applyFill="1" applyBorder="1">
      <alignment vertical="center"/>
    </xf>
    <xf numFmtId="177" fontId="3" fillId="4" borderId="14" xfId="0" applyNumberFormat="1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0" fontId="1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8" xfId="0" applyFont="1" applyFill="1" applyBorder="1">
      <alignment vertical="center"/>
    </xf>
    <xf numFmtId="177" fontId="1" fillId="4" borderId="23" xfId="0" applyNumberFormat="1" applyFont="1" applyFill="1" applyBorder="1">
      <alignment vertical="center"/>
    </xf>
    <xf numFmtId="177" fontId="3" fillId="4" borderId="24" xfId="0" applyNumberFormat="1" applyFont="1" applyFill="1" applyBorder="1">
      <alignment vertical="center"/>
    </xf>
    <xf numFmtId="177" fontId="3" fillId="4" borderId="24" xfId="0" applyNumberFormat="1" applyFont="1" applyFill="1" applyBorder="1" applyAlignment="1">
      <alignment horizontal="right" vertical="center"/>
    </xf>
    <xf numFmtId="177" fontId="3" fillId="4" borderId="22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22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/>
  </sheetViews>
  <sheetFormatPr defaultRowHeight="12" x14ac:dyDescent="0.15"/>
  <cols>
    <col min="1" max="2" width="2.625" style="2" customWidth="1"/>
    <col min="3" max="3" width="20.625" style="2" customWidth="1"/>
    <col min="4" max="12" width="9.625" style="2" customWidth="1"/>
    <col min="13" max="16384" width="9" style="2"/>
  </cols>
  <sheetData>
    <row r="1" spans="1:12" x14ac:dyDescent="0.15">
      <c r="A1" s="1" t="s">
        <v>0</v>
      </c>
    </row>
    <row r="2" spans="1:12" x14ac:dyDescent="0.15">
      <c r="A2" s="1" t="s">
        <v>1</v>
      </c>
    </row>
    <row r="3" spans="1:12" x14ac:dyDescent="0.15">
      <c r="A3" s="1" t="s">
        <v>2</v>
      </c>
    </row>
    <row r="5" spans="1:12" ht="17.25" x14ac:dyDescent="0.15">
      <c r="B5" s="3" t="s">
        <v>3</v>
      </c>
    </row>
    <row r="6" spans="1:12" ht="12.75" thickBot="1" x14ac:dyDescent="0.2"/>
    <row r="7" spans="1:12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8" t="s">
        <v>8</v>
      </c>
      <c r="G7" s="8" t="s">
        <v>9</v>
      </c>
      <c r="H7" s="8" t="s">
        <v>10</v>
      </c>
      <c r="I7" s="7" t="s">
        <v>11</v>
      </c>
      <c r="J7" s="7" t="s">
        <v>12</v>
      </c>
      <c r="K7" s="7" t="s">
        <v>13</v>
      </c>
      <c r="L7" s="9" t="s">
        <v>14</v>
      </c>
    </row>
    <row r="8" spans="1:12" ht="12.75" thickTop="1" x14ac:dyDescent="0.15">
      <c r="B8" s="55" t="s">
        <v>15</v>
      </c>
      <c r="C8" s="56"/>
      <c r="D8" s="10">
        <f>SUM(E8:L8)</f>
        <v>14301</v>
      </c>
      <c r="E8" s="11">
        <f>E11+E14+E17+E20+E23</f>
        <v>1449</v>
      </c>
      <c r="F8" s="11">
        <f t="shared" ref="F8:L8" si="0">F11+F14+F17+F20+F23</f>
        <v>4710</v>
      </c>
      <c r="G8" s="11">
        <f t="shared" si="0"/>
        <v>3114</v>
      </c>
      <c r="H8" s="11">
        <f t="shared" si="0"/>
        <v>2655</v>
      </c>
      <c r="I8" s="11">
        <f t="shared" si="0"/>
        <v>1782</v>
      </c>
      <c r="J8" s="11">
        <f t="shared" si="0"/>
        <v>426</v>
      </c>
      <c r="K8" s="11">
        <f t="shared" si="0"/>
        <v>24</v>
      </c>
      <c r="L8" s="12">
        <f t="shared" si="0"/>
        <v>141</v>
      </c>
    </row>
    <row r="9" spans="1:12" x14ac:dyDescent="0.15">
      <c r="B9" s="49"/>
      <c r="C9" s="50"/>
      <c r="D9" s="13" t="s">
        <v>16</v>
      </c>
      <c r="E9" s="14">
        <f>E8/D8*100</f>
        <v>10.13215859030837</v>
      </c>
      <c r="F9" s="14">
        <f>F8/D8*100</f>
        <v>32.9347598070065</v>
      </c>
      <c r="G9" s="14">
        <f>G8/D8*100</f>
        <v>21.774701069855254</v>
      </c>
      <c r="H9" s="14">
        <f>H8/D8*100</f>
        <v>18.565135305223411</v>
      </c>
      <c r="I9" s="14">
        <f>I8/D8*100</f>
        <v>12.460667086217747</v>
      </c>
      <c r="J9" s="14">
        <f>J8/D8*100</f>
        <v>2.9788126704426263</v>
      </c>
      <c r="K9" s="14">
        <f>K8/D8*100</f>
        <v>0.16782043213761275</v>
      </c>
      <c r="L9" s="15">
        <f>L8/D8*100</f>
        <v>0.98594503880847484</v>
      </c>
    </row>
    <row r="10" spans="1:12" x14ac:dyDescent="0.15">
      <c r="B10" s="51"/>
      <c r="C10" s="52"/>
      <c r="D10" s="16" t="s">
        <v>17</v>
      </c>
      <c r="E10" s="17" t="s">
        <v>17</v>
      </c>
      <c r="F10" s="17" t="s">
        <v>17</v>
      </c>
      <c r="G10" s="17" t="s">
        <v>17</v>
      </c>
      <c r="H10" s="17" t="s">
        <v>17</v>
      </c>
      <c r="I10" s="17" t="s">
        <v>17</v>
      </c>
      <c r="J10" s="17" t="s">
        <v>17</v>
      </c>
      <c r="K10" s="17" t="s">
        <v>17</v>
      </c>
      <c r="L10" s="18" t="s">
        <v>17</v>
      </c>
    </row>
    <row r="11" spans="1:12" x14ac:dyDescent="0.15">
      <c r="B11" s="44"/>
      <c r="C11" s="47" t="s">
        <v>18</v>
      </c>
      <c r="D11" s="19">
        <f>SUM(E11:L11)</f>
        <v>12216</v>
      </c>
      <c r="E11" s="20">
        <v>1236</v>
      </c>
      <c r="F11" s="20">
        <v>4062</v>
      </c>
      <c r="G11" s="20">
        <v>2790</v>
      </c>
      <c r="H11" s="20">
        <v>2256</v>
      </c>
      <c r="I11" s="20">
        <v>1434</v>
      </c>
      <c r="J11" s="20">
        <v>306</v>
      </c>
      <c r="K11" s="20">
        <v>24</v>
      </c>
      <c r="L11" s="21">
        <v>108</v>
      </c>
    </row>
    <row r="12" spans="1:12" x14ac:dyDescent="0.15">
      <c r="B12" s="45"/>
      <c r="C12" s="47"/>
      <c r="D12" s="22" t="s">
        <v>16</v>
      </c>
      <c r="E12" s="23">
        <f>E11/D11*100</f>
        <v>10.117878192534381</v>
      </c>
      <c r="F12" s="23">
        <f>F11/D11*100</f>
        <v>33.251473477406677</v>
      </c>
      <c r="G12" s="23">
        <f>G11/D11*100</f>
        <v>22.838899803536343</v>
      </c>
      <c r="H12" s="23">
        <f>H11/D11*100</f>
        <v>18.467583497053045</v>
      </c>
      <c r="I12" s="23">
        <f>I11/D11*100</f>
        <v>11.738703339882122</v>
      </c>
      <c r="J12" s="23">
        <f>J11/D11*100</f>
        <v>2.504911591355599</v>
      </c>
      <c r="K12" s="23">
        <f>K11/D11*100</f>
        <v>0.19646365422396855</v>
      </c>
      <c r="L12" s="24">
        <f>L11/D11*100</f>
        <v>0.88408644400785852</v>
      </c>
    </row>
    <row r="13" spans="1:12" x14ac:dyDescent="0.15">
      <c r="B13" s="45"/>
      <c r="C13" s="47"/>
      <c r="D13" s="25">
        <f>D11/D8*100</f>
        <v>85.420599958044903</v>
      </c>
      <c r="E13" s="26">
        <f t="shared" ref="E13:L13" si="1">E11/E8*100</f>
        <v>85.300207039337465</v>
      </c>
      <c r="F13" s="26">
        <f t="shared" si="1"/>
        <v>86.242038216560516</v>
      </c>
      <c r="G13" s="26">
        <f t="shared" si="1"/>
        <v>89.595375722543352</v>
      </c>
      <c r="H13" s="26">
        <f t="shared" si="1"/>
        <v>84.97175141242937</v>
      </c>
      <c r="I13" s="26">
        <f t="shared" si="1"/>
        <v>80.471380471380471</v>
      </c>
      <c r="J13" s="26">
        <f t="shared" si="1"/>
        <v>71.83098591549296</v>
      </c>
      <c r="K13" s="26">
        <f t="shared" si="1"/>
        <v>100</v>
      </c>
      <c r="L13" s="27">
        <f t="shared" si="1"/>
        <v>76.59574468085107</v>
      </c>
    </row>
    <row r="14" spans="1:12" x14ac:dyDescent="0.15">
      <c r="B14" s="45"/>
      <c r="C14" s="47" t="s">
        <v>19</v>
      </c>
      <c r="D14" s="19">
        <f>SUM(E14:L14)</f>
        <v>408</v>
      </c>
      <c r="E14" s="20">
        <v>57</v>
      </c>
      <c r="F14" s="20">
        <v>108</v>
      </c>
      <c r="G14" s="20">
        <v>78</v>
      </c>
      <c r="H14" s="20">
        <v>105</v>
      </c>
      <c r="I14" s="20">
        <v>51</v>
      </c>
      <c r="J14" s="20">
        <v>0</v>
      </c>
      <c r="K14" s="20">
        <v>0</v>
      </c>
      <c r="L14" s="21">
        <v>9</v>
      </c>
    </row>
    <row r="15" spans="1:12" x14ac:dyDescent="0.15">
      <c r="B15" s="45"/>
      <c r="C15" s="47"/>
      <c r="D15" s="22" t="s">
        <v>16</v>
      </c>
      <c r="E15" s="23">
        <f>E14/D14*100</f>
        <v>13.970588235294118</v>
      </c>
      <c r="F15" s="23">
        <f>F14/D14*100</f>
        <v>26.47058823529412</v>
      </c>
      <c r="G15" s="23">
        <f>G14/D14*100</f>
        <v>19.117647058823529</v>
      </c>
      <c r="H15" s="23">
        <f>H14/D14*100</f>
        <v>25.735294117647058</v>
      </c>
      <c r="I15" s="23">
        <f>I14/D14*100</f>
        <v>12.5</v>
      </c>
      <c r="J15" s="28" t="s">
        <v>20</v>
      </c>
      <c r="K15" s="28" t="s">
        <v>20</v>
      </c>
      <c r="L15" s="24">
        <f>L14/D14*100</f>
        <v>2.2058823529411766</v>
      </c>
    </row>
    <row r="16" spans="1:12" x14ac:dyDescent="0.15">
      <c r="B16" s="45"/>
      <c r="C16" s="47"/>
      <c r="D16" s="25">
        <f>D14/D8*100</f>
        <v>2.852947346339417</v>
      </c>
      <c r="E16" s="26">
        <f t="shared" ref="E16:L16" si="2">E14/E8*100</f>
        <v>3.9337474120082816</v>
      </c>
      <c r="F16" s="26">
        <f t="shared" si="2"/>
        <v>2.2929936305732483</v>
      </c>
      <c r="G16" s="26">
        <f t="shared" si="2"/>
        <v>2.5048169556840074</v>
      </c>
      <c r="H16" s="26">
        <f t="shared" si="2"/>
        <v>3.9548022598870061</v>
      </c>
      <c r="I16" s="26">
        <f t="shared" si="2"/>
        <v>2.861952861952862</v>
      </c>
      <c r="J16" s="29" t="s">
        <v>21</v>
      </c>
      <c r="K16" s="29" t="s">
        <v>21</v>
      </c>
      <c r="L16" s="27">
        <f t="shared" si="2"/>
        <v>6.3829787234042552</v>
      </c>
    </row>
    <row r="17" spans="2:12" x14ac:dyDescent="0.15">
      <c r="B17" s="45"/>
      <c r="C17" s="47" t="s">
        <v>22</v>
      </c>
      <c r="D17" s="19">
        <f>SUM(E17:L17)</f>
        <v>93</v>
      </c>
      <c r="E17" s="20">
        <v>24</v>
      </c>
      <c r="F17" s="20">
        <v>36</v>
      </c>
      <c r="G17" s="20">
        <v>12</v>
      </c>
      <c r="H17" s="20">
        <v>6</v>
      </c>
      <c r="I17" s="20">
        <v>9</v>
      </c>
      <c r="J17" s="20">
        <v>0</v>
      </c>
      <c r="K17" s="20">
        <v>0</v>
      </c>
      <c r="L17" s="21">
        <v>6</v>
      </c>
    </row>
    <row r="18" spans="2:12" x14ac:dyDescent="0.15">
      <c r="B18" s="45"/>
      <c r="C18" s="47"/>
      <c r="D18" s="22" t="s">
        <v>16</v>
      </c>
      <c r="E18" s="23">
        <f>E17/D17*100</f>
        <v>25.806451612903224</v>
      </c>
      <c r="F18" s="23">
        <f>F17/D17*100</f>
        <v>38.70967741935484</v>
      </c>
      <c r="G18" s="23">
        <f>G17/D17*100</f>
        <v>12.903225806451612</v>
      </c>
      <c r="H18" s="23">
        <f>H17/D17*100</f>
        <v>6.4516129032258061</v>
      </c>
      <c r="I18" s="23">
        <f>I17/D17*100</f>
        <v>9.67741935483871</v>
      </c>
      <c r="J18" s="28" t="s">
        <v>23</v>
      </c>
      <c r="K18" s="28" t="s">
        <v>20</v>
      </c>
      <c r="L18" s="24">
        <f>L17/D17*100</f>
        <v>6.4516129032258061</v>
      </c>
    </row>
    <row r="19" spans="2:12" x14ac:dyDescent="0.15">
      <c r="B19" s="45"/>
      <c r="C19" s="47"/>
      <c r="D19" s="25">
        <f>D17/D8*100</f>
        <v>0.6503041745332494</v>
      </c>
      <c r="E19" s="26">
        <f t="shared" ref="E19:L19" si="3">E17/E8*100</f>
        <v>1.6563146997929608</v>
      </c>
      <c r="F19" s="26">
        <f t="shared" si="3"/>
        <v>0.76433121019108285</v>
      </c>
      <c r="G19" s="26">
        <f t="shared" si="3"/>
        <v>0.38535645472061658</v>
      </c>
      <c r="H19" s="26">
        <f t="shared" si="3"/>
        <v>0.22598870056497175</v>
      </c>
      <c r="I19" s="26">
        <f t="shared" si="3"/>
        <v>0.50505050505050508</v>
      </c>
      <c r="J19" s="29" t="s">
        <v>24</v>
      </c>
      <c r="K19" s="29" t="s">
        <v>21</v>
      </c>
      <c r="L19" s="27">
        <f t="shared" si="3"/>
        <v>4.2553191489361701</v>
      </c>
    </row>
    <row r="20" spans="2:12" x14ac:dyDescent="0.15">
      <c r="B20" s="45"/>
      <c r="C20" s="47" t="s">
        <v>25</v>
      </c>
      <c r="D20" s="19">
        <f>SUM(E20:L20)</f>
        <v>339</v>
      </c>
      <c r="E20" s="20">
        <v>54</v>
      </c>
      <c r="F20" s="20">
        <v>162</v>
      </c>
      <c r="G20" s="20">
        <v>63</v>
      </c>
      <c r="H20" s="20">
        <v>33</v>
      </c>
      <c r="I20" s="20">
        <v>12</v>
      </c>
      <c r="J20" s="20">
        <v>3</v>
      </c>
      <c r="K20" s="20">
        <v>0</v>
      </c>
      <c r="L20" s="21">
        <v>12</v>
      </c>
    </row>
    <row r="21" spans="2:12" x14ac:dyDescent="0.15">
      <c r="B21" s="45"/>
      <c r="C21" s="47"/>
      <c r="D21" s="22" t="s">
        <v>16</v>
      </c>
      <c r="E21" s="23">
        <f>E20/D20*100</f>
        <v>15.929203539823009</v>
      </c>
      <c r="F21" s="23">
        <f>F20/D20*100</f>
        <v>47.787610619469028</v>
      </c>
      <c r="G21" s="23">
        <f>G20/D20*100</f>
        <v>18.584070796460178</v>
      </c>
      <c r="H21" s="23">
        <f>H20/D20*100</f>
        <v>9.7345132743362832</v>
      </c>
      <c r="I21" s="23">
        <f>I20/D20*100</f>
        <v>3.5398230088495577</v>
      </c>
      <c r="J21" s="23">
        <f>J20/D20*100</f>
        <v>0.88495575221238942</v>
      </c>
      <c r="K21" s="28" t="s">
        <v>20</v>
      </c>
      <c r="L21" s="24">
        <f>L20/D20*100</f>
        <v>3.5398230088495577</v>
      </c>
    </row>
    <row r="22" spans="2:12" x14ac:dyDescent="0.15">
      <c r="B22" s="45"/>
      <c r="C22" s="47"/>
      <c r="D22" s="25">
        <f>D20/D8*100</f>
        <v>2.3704636039437803</v>
      </c>
      <c r="E22" s="26">
        <f t="shared" ref="E22:L22" si="4">E20/E8*100</f>
        <v>3.7267080745341614</v>
      </c>
      <c r="F22" s="26">
        <f t="shared" si="4"/>
        <v>3.4394904458598727</v>
      </c>
      <c r="G22" s="26">
        <f t="shared" si="4"/>
        <v>2.0231213872832372</v>
      </c>
      <c r="H22" s="26">
        <f t="shared" si="4"/>
        <v>1.2429378531073447</v>
      </c>
      <c r="I22" s="26">
        <f t="shared" si="4"/>
        <v>0.67340067340067333</v>
      </c>
      <c r="J22" s="26">
        <f t="shared" si="4"/>
        <v>0.70422535211267612</v>
      </c>
      <c r="K22" s="29" t="s">
        <v>21</v>
      </c>
      <c r="L22" s="27">
        <f t="shared" si="4"/>
        <v>8.5106382978723403</v>
      </c>
    </row>
    <row r="23" spans="2:12" x14ac:dyDescent="0.15">
      <c r="B23" s="45"/>
      <c r="C23" s="47" t="s">
        <v>26</v>
      </c>
      <c r="D23" s="19">
        <f>SUM(E23:L23)</f>
        <v>1245</v>
      </c>
      <c r="E23" s="20">
        <v>78</v>
      </c>
      <c r="F23" s="20">
        <v>342</v>
      </c>
      <c r="G23" s="20">
        <v>171</v>
      </c>
      <c r="H23" s="20">
        <v>255</v>
      </c>
      <c r="I23" s="20">
        <v>276</v>
      </c>
      <c r="J23" s="20">
        <v>117</v>
      </c>
      <c r="K23" s="20">
        <v>0</v>
      </c>
      <c r="L23" s="21">
        <v>6</v>
      </c>
    </row>
    <row r="24" spans="2:12" x14ac:dyDescent="0.15">
      <c r="B24" s="45"/>
      <c r="C24" s="47"/>
      <c r="D24" s="22" t="s">
        <v>16</v>
      </c>
      <c r="E24" s="23">
        <f>E23/D23*100</f>
        <v>6.2650602409638561</v>
      </c>
      <c r="F24" s="23">
        <f>F23/D23*100</f>
        <v>27.469879518072286</v>
      </c>
      <c r="G24" s="23">
        <f>G23/D23*100</f>
        <v>13.734939759036143</v>
      </c>
      <c r="H24" s="23">
        <f>H23/D23*100</f>
        <v>20.481927710843372</v>
      </c>
      <c r="I24" s="23">
        <f>I23/D23*100</f>
        <v>22.168674698795179</v>
      </c>
      <c r="J24" s="23">
        <f>J23/D23*100</f>
        <v>9.3975903614457827</v>
      </c>
      <c r="K24" s="28" t="s">
        <v>20</v>
      </c>
      <c r="L24" s="24">
        <f>L23/D23*100</f>
        <v>0.48192771084337355</v>
      </c>
    </row>
    <row r="25" spans="2:12" x14ac:dyDescent="0.15">
      <c r="B25" s="57"/>
      <c r="C25" s="58"/>
      <c r="D25" s="30">
        <f>D23/D8*100</f>
        <v>8.7056849171386617</v>
      </c>
      <c r="E25" s="31">
        <f t="shared" ref="E25:L25" si="5">E23/E8*100</f>
        <v>5.383022774327122</v>
      </c>
      <c r="F25" s="31">
        <f t="shared" si="5"/>
        <v>7.2611464968152868</v>
      </c>
      <c r="G25" s="31">
        <f t="shared" si="5"/>
        <v>5.4913294797687859</v>
      </c>
      <c r="H25" s="31">
        <f t="shared" si="5"/>
        <v>9.6045197740112993</v>
      </c>
      <c r="I25" s="31">
        <f t="shared" si="5"/>
        <v>15.488215488215488</v>
      </c>
      <c r="J25" s="31">
        <f t="shared" si="5"/>
        <v>27.464788732394368</v>
      </c>
      <c r="K25" s="29" t="s">
        <v>27</v>
      </c>
      <c r="L25" s="32">
        <f t="shared" si="5"/>
        <v>4.2553191489361701</v>
      </c>
    </row>
    <row r="26" spans="2:12" x14ac:dyDescent="0.15">
      <c r="B26" s="49" t="s">
        <v>28</v>
      </c>
      <c r="C26" s="50"/>
      <c r="D26" s="33">
        <f>SUM(E26:L26)</f>
        <v>286</v>
      </c>
      <c r="E26" s="34">
        <f>E29+E32+E35</f>
        <v>26</v>
      </c>
      <c r="F26" s="34">
        <f t="shared" ref="F26:L26" si="6">F29+F32+F35</f>
        <v>72</v>
      </c>
      <c r="G26" s="34">
        <f t="shared" si="6"/>
        <v>54</v>
      </c>
      <c r="H26" s="34">
        <f t="shared" si="6"/>
        <v>57</v>
      </c>
      <c r="I26" s="34">
        <f t="shared" si="6"/>
        <v>62</v>
      </c>
      <c r="J26" s="34">
        <f t="shared" si="6"/>
        <v>11</v>
      </c>
      <c r="K26" s="34">
        <f t="shared" si="6"/>
        <v>0</v>
      </c>
      <c r="L26" s="35">
        <f t="shared" si="6"/>
        <v>4</v>
      </c>
    </row>
    <row r="27" spans="2:12" x14ac:dyDescent="0.15">
      <c r="B27" s="49"/>
      <c r="C27" s="50"/>
      <c r="D27" s="13" t="s">
        <v>29</v>
      </c>
      <c r="E27" s="14">
        <f>E26/D26*100</f>
        <v>9.0909090909090917</v>
      </c>
      <c r="F27" s="14">
        <f>F26/D26*100</f>
        <v>25.174825174825177</v>
      </c>
      <c r="G27" s="14">
        <f>G26/D26*100</f>
        <v>18.88111888111888</v>
      </c>
      <c r="H27" s="14">
        <f>H26/D26*100</f>
        <v>19.93006993006993</v>
      </c>
      <c r="I27" s="14">
        <f>I26/D26*100</f>
        <v>21.678321678321677</v>
      </c>
      <c r="J27" s="14">
        <f>J26/D26*100</f>
        <v>3.8461538461538463</v>
      </c>
      <c r="K27" s="36" t="s">
        <v>23</v>
      </c>
      <c r="L27" s="15">
        <f>L26/D26*100</f>
        <v>1.3986013986013985</v>
      </c>
    </row>
    <row r="28" spans="2:12" x14ac:dyDescent="0.15">
      <c r="B28" s="51"/>
      <c r="C28" s="52"/>
      <c r="D28" s="16" t="s">
        <v>30</v>
      </c>
      <c r="E28" s="17" t="s">
        <v>30</v>
      </c>
      <c r="F28" s="17" t="s">
        <v>30</v>
      </c>
      <c r="G28" s="17" t="s">
        <v>30</v>
      </c>
      <c r="H28" s="17" t="s">
        <v>30</v>
      </c>
      <c r="I28" s="17" t="s">
        <v>30</v>
      </c>
      <c r="J28" s="17" t="s">
        <v>30</v>
      </c>
      <c r="K28" s="17" t="s">
        <v>24</v>
      </c>
      <c r="L28" s="18" t="s">
        <v>30</v>
      </c>
    </row>
    <row r="29" spans="2:12" x14ac:dyDescent="0.15">
      <c r="B29" s="44"/>
      <c r="C29" s="47" t="s">
        <v>31</v>
      </c>
      <c r="D29" s="19">
        <f>SUM(E29:L29)</f>
        <v>57</v>
      </c>
      <c r="E29" s="20">
        <v>7</v>
      </c>
      <c r="F29" s="20">
        <v>17</v>
      </c>
      <c r="G29" s="20">
        <v>8</v>
      </c>
      <c r="H29" s="20">
        <v>12</v>
      </c>
      <c r="I29" s="20">
        <v>11</v>
      </c>
      <c r="J29" s="20">
        <v>1</v>
      </c>
      <c r="K29" s="20">
        <v>0</v>
      </c>
      <c r="L29" s="21">
        <v>1</v>
      </c>
    </row>
    <row r="30" spans="2:12" x14ac:dyDescent="0.15">
      <c r="B30" s="45"/>
      <c r="C30" s="47"/>
      <c r="D30" s="22" t="s">
        <v>29</v>
      </c>
      <c r="E30" s="23">
        <f>E29/D29*100</f>
        <v>12.280701754385964</v>
      </c>
      <c r="F30" s="23">
        <f>F29/D29*100</f>
        <v>29.82456140350877</v>
      </c>
      <c r="G30" s="23">
        <f>G29/D29*100</f>
        <v>14.035087719298245</v>
      </c>
      <c r="H30" s="23">
        <f>H29/D29*100</f>
        <v>21.052631578947366</v>
      </c>
      <c r="I30" s="23">
        <f>I29/D29*100</f>
        <v>19.298245614035086</v>
      </c>
      <c r="J30" s="23">
        <f>J29/D29*100</f>
        <v>1.7543859649122806</v>
      </c>
      <c r="K30" s="28" t="s">
        <v>32</v>
      </c>
      <c r="L30" s="24">
        <f>L29/D29*100</f>
        <v>1.7543859649122806</v>
      </c>
    </row>
    <row r="31" spans="2:12" x14ac:dyDescent="0.15">
      <c r="B31" s="45"/>
      <c r="C31" s="47"/>
      <c r="D31" s="25">
        <f>D29/D26*100</f>
        <v>19.93006993006993</v>
      </c>
      <c r="E31" s="26">
        <f t="shared" ref="E31:L31" si="7">E29/E26*100</f>
        <v>26.923076923076923</v>
      </c>
      <c r="F31" s="26">
        <f t="shared" si="7"/>
        <v>23.611111111111111</v>
      </c>
      <c r="G31" s="26">
        <f t="shared" si="7"/>
        <v>14.814814814814813</v>
      </c>
      <c r="H31" s="26">
        <f t="shared" si="7"/>
        <v>21.052631578947366</v>
      </c>
      <c r="I31" s="26">
        <f t="shared" si="7"/>
        <v>17.741935483870968</v>
      </c>
      <c r="J31" s="26">
        <f t="shared" si="7"/>
        <v>9.0909090909090917</v>
      </c>
      <c r="K31" s="29" t="s">
        <v>27</v>
      </c>
      <c r="L31" s="27">
        <f t="shared" si="7"/>
        <v>25</v>
      </c>
    </row>
    <row r="32" spans="2:12" x14ac:dyDescent="0.15">
      <c r="B32" s="45"/>
      <c r="C32" s="47" t="s">
        <v>33</v>
      </c>
      <c r="D32" s="19">
        <f>SUM(E32:L32)</f>
        <v>215</v>
      </c>
      <c r="E32" s="20">
        <v>18</v>
      </c>
      <c r="F32" s="20">
        <v>48</v>
      </c>
      <c r="G32" s="20">
        <v>43</v>
      </c>
      <c r="H32" s="20">
        <v>45</v>
      </c>
      <c r="I32" s="20">
        <v>50</v>
      </c>
      <c r="J32" s="20">
        <v>9</v>
      </c>
      <c r="K32" s="20">
        <v>0</v>
      </c>
      <c r="L32" s="21">
        <v>2</v>
      </c>
    </row>
    <row r="33" spans="2:12" x14ac:dyDescent="0.15">
      <c r="B33" s="45"/>
      <c r="C33" s="47"/>
      <c r="D33" s="22" t="s">
        <v>29</v>
      </c>
      <c r="E33" s="23">
        <f>E32/D32*100</f>
        <v>8.3720930232558146</v>
      </c>
      <c r="F33" s="23">
        <f>F32/D32*100</f>
        <v>22.325581395348838</v>
      </c>
      <c r="G33" s="23">
        <f>G32/D32*100</f>
        <v>20</v>
      </c>
      <c r="H33" s="23">
        <f>H32/D32*100</f>
        <v>20.930232558139537</v>
      </c>
      <c r="I33" s="23">
        <f>I32/D32*100</f>
        <v>23.255813953488371</v>
      </c>
      <c r="J33" s="23">
        <f>J32/D32*100</f>
        <v>4.1860465116279073</v>
      </c>
      <c r="K33" s="28" t="s">
        <v>32</v>
      </c>
      <c r="L33" s="24">
        <f>L32/D32*100</f>
        <v>0.93023255813953487</v>
      </c>
    </row>
    <row r="34" spans="2:12" x14ac:dyDescent="0.15">
      <c r="B34" s="45"/>
      <c r="C34" s="47"/>
      <c r="D34" s="25">
        <f>D32/D26*100</f>
        <v>75.174825174825173</v>
      </c>
      <c r="E34" s="26">
        <f t="shared" ref="E34:L34" si="8">E32/E26*100</f>
        <v>69.230769230769226</v>
      </c>
      <c r="F34" s="26">
        <f t="shared" si="8"/>
        <v>66.666666666666657</v>
      </c>
      <c r="G34" s="26">
        <f t="shared" si="8"/>
        <v>79.629629629629633</v>
      </c>
      <c r="H34" s="26">
        <f t="shared" si="8"/>
        <v>78.94736842105263</v>
      </c>
      <c r="I34" s="26">
        <f t="shared" si="8"/>
        <v>80.645161290322577</v>
      </c>
      <c r="J34" s="26">
        <f t="shared" si="8"/>
        <v>81.818181818181827</v>
      </c>
      <c r="K34" s="29" t="s">
        <v>27</v>
      </c>
      <c r="L34" s="27">
        <f t="shared" si="8"/>
        <v>50</v>
      </c>
    </row>
    <row r="35" spans="2:12" x14ac:dyDescent="0.15">
      <c r="B35" s="45"/>
      <c r="C35" s="47" t="s">
        <v>34</v>
      </c>
      <c r="D35" s="19">
        <f>SUM(E35:L35)</f>
        <v>14</v>
      </c>
      <c r="E35" s="20">
        <v>1</v>
      </c>
      <c r="F35" s="20">
        <v>7</v>
      </c>
      <c r="G35" s="20">
        <v>3</v>
      </c>
      <c r="H35" s="20">
        <v>0</v>
      </c>
      <c r="I35" s="20">
        <v>1</v>
      </c>
      <c r="J35" s="20">
        <v>1</v>
      </c>
      <c r="K35" s="20">
        <v>0</v>
      </c>
      <c r="L35" s="21">
        <v>1</v>
      </c>
    </row>
    <row r="36" spans="2:12" x14ac:dyDescent="0.15">
      <c r="B36" s="45"/>
      <c r="C36" s="47"/>
      <c r="D36" s="22" t="s">
        <v>29</v>
      </c>
      <c r="E36" s="23">
        <f>E35/D35*100</f>
        <v>7.1428571428571423</v>
      </c>
      <c r="F36" s="23">
        <f>F35/D35*100</f>
        <v>50</v>
      </c>
      <c r="G36" s="23">
        <f>G35/D35*100</f>
        <v>21.428571428571427</v>
      </c>
      <c r="H36" s="28" t="s">
        <v>32</v>
      </c>
      <c r="I36" s="23">
        <f>I35/D35*100</f>
        <v>7.1428571428571423</v>
      </c>
      <c r="J36" s="23">
        <f>J35/D35*100</f>
        <v>7.1428571428571423</v>
      </c>
      <c r="K36" s="28" t="s">
        <v>32</v>
      </c>
      <c r="L36" s="24">
        <f>L35/D35*100</f>
        <v>7.1428571428571423</v>
      </c>
    </row>
    <row r="37" spans="2:12" x14ac:dyDescent="0.15">
      <c r="B37" s="45"/>
      <c r="C37" s="47"/>
      <c r="D37" s="25">
        <f>D35/D26*100</f>
        <v>4.895104895104895</v>
      </c>
      <c r="E37" s="26">
        <f t="shared" ref="E37:L37" si="9">E35/E26*100</f>
        <v>3.8461538461538463</v>
      </c>
      <c r="F37" s="26">
        <f t="shared" si="9"/>
        <v>9.7222222222222232</v>
      </c>
      <c r="G37" s="26">
        <f t="shared" si="9"/>
        <v>5.5555555555555554</v>
      </c>
      <c r="H37" s="29" t="s">
        <v>27</v>
      </c>
      <c r="I37" s="26">
        <f t="shared" si="9"/>
        <v>1.6129032258064515</v>
      </c>
      <c r="J37" s="26">
        <f t="shared" si="9"/>
        <v>9.0909090909090917</v>
      </c>
      <c r="K37" s="29" t="s">
        <v>27</v>
      </c>
      <c r="L37" s="27">
        <f t="shared" si="9"/>
        <v>25</v>
      </c>
    </row>
    <row r="38" spans="2:12" x14ac:dyDescent="0.15">
      <c r="B38" s="53" t="s">
        <v>35</v>
      </c>
      <c r="C38" s="54"/>
      <c r="D38" s="37">
        <f>SUM(E38:L38)</f>
        <v>1636</v>
      </c>
      <c r="E38" s="38">
        <f>E41+E44</f>
        <v>758</v>
      </c>
      <c r="F38" s="38">
        <f t="shared" ref="F38:L38" si="10">F41+F44</f>
        <v>476</v>
      </c>
      <c r="G38" s="38">
        <f t="shared" si="10"/>
        <v>223</v>
      </c>
      <c r="H38" s="38">
        <f t="shared" si="10"/>
        <v>133</v>
      </c>
      <c r="I38" s="38">
        <f t="shared" si="10"/>
        <v>26</v>
      </c>
      <c r="J38" s="38">
        <f t="shared" si="10"/>
        <v>1</v>
      </c>
      <c r="K38" s="38">
        <f t="shared" si="10"/>
        <v>0</v>
      </c>
      <c r="L38" s="39">
        <f t="shared" si="10"/>
        <v>19</v>
      </c>
    </row>
    <row r="39" spans="2:12" x14ac:dyDescent="0.15">
      <c r="B39" s="49"/>
      <c r="C39" s="50"/>
      <c r="D39" s="13" t="s">
        <v>29</v>
      </c>
      <c r="E39" s="14">
        <f>E38/D38*100</f>
        <v>46.33251833740831</v>
      </c>
      <c r="F39" s="14">
        <f>F38/D38*100</f>
        <v>29.095354523227385</v>
      </c>
      <c r="G39" s="14">
        <f>G38/D38*100</f>
        <v>13.63080684596577</v>
      </c>
      <c r="H39" s="14">
        <f>H38/D38*100</f>
        <v>8.1295843520782398</v>
      </c>
      <c r="I39" s="14">
        <f>I38/D38*100</f>
        <v>1.5892420537897312</v>
      </c>
      <c r="J39" s="14">
        <f>J38/D38*100</f>
        <v>6.1124694376528114E-2</v>
      </c>
      <c r="K39" s="36" t="s">
        <v>23</v>
      </c>
      <c r="L39" s="15">
        <f>L38/D38*100</f>
        <v>1.1613691931540342</v>
      </c>
    </row>
    <row r="40" spans="2:12" x14ac:dyDescent="0.15">
      <c r="B40" s="51"/>
      <c r="C40" s="52"/>
      <c r="D40" s="16" t="s">
        <v>30</v>
      </c>
      <c r="E40" s="17" t="s">
        <v>30</v>
      </c>
      <c r="F40" s="17" t="s">
        <v>30</v>
      </c>
      <c r="G40" s="17" t="s">
        <v>30</v>
      </c>
      <c r="H40" s="17" t="s">
        <v>30</v>
      </c>
      <c r="I40" s="17" t="s">
        <v>30</v>
      </c>
      <c r="J40" s="17" t="s">
        <v>30</v>
      </c>
      <c r="K40" s="17" t="s">
        <v>24</v>
      </c>
      <c r="L40" s="18" t="s">
        <v>30</v>
      </c>
    </row>
    <row r="41" spans="2:12" x14ac:dyDescent="0.15">
      <c r="B41" s="44"/>
      <c r="C41" s="47" t="s">
        <v>36</v>
      </c>
      <c r="D41" s="19">
        <f>SUM(E41:L41)</f>
        <v>1067</v>
      </c>
      <c r="E41" s="20">
        <v>527</v>
      </c>
      <c r="F41" s="20">
        <v>300</v>
      </c>
      <c r="G41" s="20">
        <v>132</v>
      </c>
      <c r="H41" s="20">
        <v>76</v>
      </c>
      <c r="I41" s="20">
        <v>20</v>
      </c>
      <c r="J41" s="20">
        <v>0</v>
      </c>
      <c r="K41" s="20">
        <v>0</v>
      </c>
      <c r="L41" s="21">
        <v>12</v>
      </c>
    </row>
    <row r="42" spans="2:12" x14ac:dyDescent="0.15">
      <c r="B42" s="45"/>
      <c r="C42" s="47"/>
      <c r="D42" s="22" t="s">
        <v>29</v>
      </c>
      <c r="E42" s="23">
        <f>E41/D41*100</f>
        <v>49.390815370196812</v>
      </c>
      <c r="F42" s="23">
        <f>F41/D41*100</f>
        <v>28.116213683223997</v>
      </c>
      <c r="G42" s="23">
        <f>G41/D41*100</f>
        <v>12.371134020618557</v>
      </c>
      <c r="H42" s="23">
        <f>H41/D41*100</f>
        <v>7.1227741330834125</v>
      </c>
      <c r="I42" s="23">
        <f>I41/D41*100</f>
        <v>1.874414245548266</v>
      </c>
      <c r="J42" s="28" t="s">
        <v>32</v>
      </c>
      <c r="K42" s="28" t="s">
        <v>32</v>
      </c>
      <c r="L42" s="24">
        <f>L41/D41*100</f>
        <v>1.1246485473289598</v>
      </c>
    </row>
    <row r="43" spans="2:12" x14ac:dyDescent="0.15">
      <c r="B43" s="45"/>
      <c r="C43" s="47"/>
      <c r="D43" s="25">
        <f>D41/D38*100</f>
        <v>65.220048899755497</v>
      </c>
      <c r="E43" s="26">
        <f t="shared" ref="E43:L43" si="11">E41/E38*100</f>
        <v>69.525065963060683</v>
      </c>
      <c r="F43" s="26">
        <f t="shared" si="11"/>
        <v>63.02521008403361</v>
      </c>
      <c r="G43" s="26">
        <f t="shared" si="11"/>
        <v>59.192825112107627</v>
      </c>
      <c r="H43" s="26">
        <f t="shared" si="11"/>
        <v>57.142857142857139</v>
      </c>
      <c r="I43" s="26">
        <f t="shared" si="11"/>
        <v>76.923076923076934</v>
      </c>
      <c r="J43" s="29" t="s">
        <v>27</v>
      </c>
      <c r="K43" s="29" t="s">
        <v>27</v>
      </c>
      <c r="L43" s="27">
        <f t="shared" si="11"/>
        <v>63.157894736842103</v>
      </c>
    </row>
    <row r="44" spans="2:12" x14ac:dyDescent="0.15">
      <c r="B44" s="45"/>
      <c r="C44" s="47" t="s">
        <v>37</v>
      </c>
      <c r="D44" s="19">
        <f>SUM(E44:L44)</f>
        <v>569</v>
      </c>
      <c r="E44" s="20">
        <v>231</v>
      </c>
      <c r="F44" s="20">
        <v>176</v>
      </c>
      <c r="G44" s="20">
        <v>91</v>
      </c>
      <c r="H44" s="20">
        <v>57</v>
      </c>
      <c r="I44" s="20">
        <v>6</v>
      </c>
      <c r="J44" s="20">
        <v>1</v>
      </c>
      <c r="K44" s="20">
        <v>0</v>
      </c>
      <c r="L44" s="21">
        <v>7</v>
      </c>
    </row>
    <row r="45" spans="2:12" x14ac:dyDescent="0.15">
      <c r="B45" s="45"/>
      <c r="C45" s="47"/>
      <c r="D45" s="22" t="s">
        <v>29</v>
      </c>
      <c r="E45" s="23">
        <f>E44/D44*100</f>
        <v>40.597539543057998</v>
      </c>
      <c r="F45" s="23">
        <f>F44/D44*100</f>
        <v>30.931458699472756</v>
      </c>
      <c r="G45" s="23">
        <f>G44/D44*100</f>
        <v>15.992970123022848</v>
      </c>
      <c r="H45" s="23">
        <f>H44/D44*100</f>
        <v>10.017574692442881</v>
      </c>
      <c r="I45" s="23">
        <f>I44/D44*100</f>
        <v>1.0544815465729349</v>
      </c>
      <c r="J45" s="23">
        <f>J44/D44*100</f>
        <v>0.17574692442882248</v>
      </c>
      <c r="K45" s="28" t="s">
        <v>23</v>
      </c>
      <c r="L45" s="24">
        <f>L44/D44*100</f>
        <v>1.2302284710017575</v>
      </c>
    </row>
    <row r="46" spans="2:12" ht="12.75" thickBot="1" x14ac:dyDescent="0.2">
      <c r="B46" s="46"/>
      <c r="C46" s="48"/>
      <c r="D46" s="40">
        <f>D44/D38*100</f>
        <v>34.779951100244503</v>
      </c>
      <c r="E46" s="41">
        <f t="shared" ref="E46:L46" si="12">E44/E38*100</f>
        <v>30.474934036939317</v>
      </c>
      <c r="F46" s="41">
        <f t="shared" si="12"/>
        <v>36.97478991596639</v>
      </c>
      <c r="G46" s="41">
        <f t="shared" si="12"/>
        <v>40.80717488789238</v>
      </c>
      <c r="H46" s="41">
        <f t="shared" si="12"/>
        <v>42.857142857142854</v>
      </c>
      <c r="I46" s="41">
        <f t="shared" si="12"/>
        <v>23.076923076923077</v>
      </c>
      <c r="J46" s="41">
        <f t="shared" si="12"/>
        <v>100</v>
      </c>
      <c r="K46" s="42" t="s">
        <v>24</v>
      </c>
      <c r="L46" s="43">
        <f t="shared" si="12"/>
        <v>36.84210526315789</v>
      </c>
    </row>
    <row r="47" spans="2:12" ht="12.75" thickTop="1" x14ac:dyDescent="0.15"/>
    <row r="48" spans="2:12" x14ac:dyDescent="0.15">
      <c r="B48" s="2" t="s">
        <v>38</v>
      </c>
    </row>
  </sheetData>
  <mergeCells count="16">
    <mergeCell ref="B8:C10"/>
    <mergeCell ref="B11:B25"/>
    <mergeCell ref="C11:C13"/>
    <mergeCell ref="C14:C16"/>
    <mergeCell ref="C17:C19"/>
    <mergeCell ref="C20:C22"/>
    <mergeCell ref="C23:C25"/>
    <mergeCell ref="B41:B46"/>
    <mergeCell ref="C41:C43"/>
    <mergeCell ref="C44:C46"/>
    <mergeCell ref="B26:C28"/>
    <mergeCell ref="B29:B37"/>
    <mergeCell ref="C29:C31"/>
    <mergeCell ref="C32:C34"/>
    <mergeCell ref="C35:C37"/>
    <mergeCell ref="B38:C40"/>
  </mergeCells>
  <phoneticPr fontId="2"/>
  <pageMargins left="0.7" right="0.7" top="0.75" bottom="0.75" header="0.3" footer="0.3"/>
  <pageSetup paperSize="9" orientation="portrait" r:id="rId1"/>
  <ignoredErrors>
    <ignoredError sqref="D9:D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2019-02-14T10:05:39Z</dcterms:created>
  <dcterms:modified xsi:type="dcterms:W3CDTF">2019-02-14T10:05:48Z</dcterms:modified>
</cp:coreProperties>
</file>